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Default Extension="emf" ContentType="image/x-emf"/>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15" yWindow="-15" windowWidth="19020" windowHeight="4425" tabRatio="688"/>
  </bookViews>
  <sheets>
    <sheet name="capa" sheetId="389" r:id="rId1"/>
    <sheet name="introducao" sheetId="6" r:id="rId2"/>
    <sheet name="fontes" sheetId="7" r:id="rId3"/>
    <sheet name="6populacao" sheetId="406" r:id="rId4"/>
    <sheet name="7emprego" sheetId="407" r:id="rId5"/>
    <sheet name="8desemprego" sheetId="408" r:id="rId6"/>
    <sheet name="9dgert" sheetId="435" r:id="rId7"/>
    <sheet name="10desemprego_IEFP" sheetId="434" r:id="rId8"/>
    <sheet name="11desemprego_IEFP" sheetId="433" r:id="rId9"/>
    <sheet name="12fp_ine_trim" sheetId="429" r:id="rId10"/>
    <sheet name="13empresarial" sheetId="420" r:id="rId11"/>
    <sheet name="14ganhos" sheetId="347" r:id="rId12"/>
    <sheet name="15salários" sheetId="413" r:id="rId13"/>
    <sheet name="16irct" sheetId="422" r:id="rId14"/>
    <sheet name="17acidentes" sheetId="432" r:id="rId15"/>
    <sheet name="18ssocial" sheetId="411" r:id="rId16"/>
    <sheet name="19ssocial " sheetId="427" r:id="rId17"/>
    <sheet name="20destaque" sheetId="428" r:id="rId18"/>
    <sheet name="21destaque" sheetId="401" r:id="rId19"/>
    <sheet name="22conceito" sheetId="26" r:id="rId20"/>
    <sheet name="23conceito" sheetId="27" r:id="rId21"/>
    <sheet name="contracapa" sheetId="28" r:id="rId22"/>
  </sheets>
  <externalReferences>
    <externalReference r:id="rId23"/>
  </externalReferences>
  <definedNames>
    <definedName name="_xlnm.Print_Area" localSheetId="7">'10desemprego_IEFP'!$A$1:$AF$91</definedName>
    <definedName name="_xlnm.Print_Area" localSheetId="8">'11desemprego_IEFP'!$A$1:$AF$65</definedName>
    <definedName name="_xlnm.Print_Area" localSheetId="9">'12fp_ine_trim'!$A$1:$X$88</definedName>
    <definedName name="_xlnm.Print_Area" localSheetId="10">'13empresarial'!$A$1:$W$76</definedName>
    <definedName name="_xlnm.Print_Area" localSheetId="11">'14ganhos'!$A$1:$V$62</definedName>
    <definedName name="_xlnm.Print_Area" localSheetId="12">'15salários'!$A$1:$R$50</definedName>
    <definedName name="_xlnm.Print_Area" localSheetId="13">'16irct'!$A$1:$AF$77</definedName>
    <definedName name="_xlnm.Print_Area" localSheetId="14">'17acidentes'!$A$1:$U$66</definedName>
    <definedName name="_xlnm.Print_Area" localSheetId="15">'18ssocial'!$A$1:$U$71</definedName>
    <definedName name="_xlnm.Print_Area" localSheetId="16">'19ssocial '!$A$1:$X$73</definedName>
    <definedName name="_xlnm.Print_Area" localSheetId="17">'20destaque'!$A$1:$AF$76</definedName>
    <definedName name="_xlnm.Print_Area" localSheetId="18">'21destaque'!$A$1:$O$60</definedName>
    <definedName name="_xlnm.Print_Area" localSheetId="19">'22conceito'!$A$1:$AG$71</definedName>
    <definedName name="_xlnm.Print_Area" localSheetId="20">'23conceito'!$A$1:$AG$73</definedName>
    <definedName name="_xlnm.Print_Area" localSheetId="3">'6populacao'!$A$1:$Z$63</definedName>
    <definedName name="_xlnm.Print_Area" localSheetId="4">'7emprego'!$A$1:$AA$75</definedName>
    <definedName name="_xlnm.Print_Area" localSheetId="5">'8desemprego'!$A$1:$AA$73</definedName>
    <definedName name="_xlnm.Print_Area" localSheetId="6">'9dgert'!$A$1:$P$132</definedName>
    <definedName name="_xlnm.Print_Area" localSheetId="0">capa!$A$1:$K$58</definedName>
    <definedName name="_xlnm.Print_Area" localSheetId="21">contracapa!$A$1:$N$54</definedName>
    <definedName name="_xlnm.Print_Area" localSheetId="2">fontes!$A$1:$O$42</definedName>
    <definedName name="_xlnm.Print_Area" localSheetId="1">introducao!$A$1:$O$53</definedName>
    <definedName name="topo" localSheetId="0">capa!$N$6</definedName>
    <definedName name="Z_5859C3A0_D6FB_40D9_B6C2_346CB5A63A0A_.wvu.Cols" localSheetId="7" hidden="1">'10desemprego_IEFP'!$E:$E</definedName>
    <definedName name="Z_5859C3A0_D6FB_40D9_B6C2_346CB5A63A0A_.wvu.Cols" localSheetId="13" hidden="1">'16irct'!$G:$G</definedName>
    <definedName name="Z_5859C3A0_D6FB_40D9_B6C2_346CB5A63A0A_.wvu.Cols" localSheetId="15" hidden="1">'18ssocial'!#REF!</definedName>
    <definedName name="Z_5859C3A0_D6FB_40D9_B6C2_346CB5A63A0A_.wvu.PrintArea" localSheetId="7" hidden="1">'10desemprego_IEFP'!$A$1:$AF$91</definedName>
    <definedName name="Z_5859C3A0_D6FB_40D9_B6C2_346CB5A63A0A_.wvu.PrintArea" localSheetId="8" hidden="1">'11desemprego_IEFP'!$A$1:$AF$65</definedName>
    <definedName name="Z_5859C3A0_D6FB_40D9_B6C2_346CB5A63A0A_.wvu.PrintArea" localSheetId="9" hidden="1">'12fp_ine_trim'!$A$1:$X$88</definedName>
    <definedName name="Z_5859C3A0_D6FB_40D9_B6C2_346CB5A63A0A_.wvu.PrintArea" localSheetId="11" hidden="1">'14ganhos'!$A$1:$V$62</definedName>
    <definedName name="Z_5859C3A0_D6FB_40D9_B6C2_346CB5A63A0A_.wvu.PrintArea" localSheetId="12" hidden="1">'15salários'!$A$1:$R$50</definedName>
    <definedName name="Z_5859C3A0_D6FB_40D9_B6C2_346CB5A63A0A_.wvu.PrintArea" localSheetId="13" hidden="1">'16irct'!$A$1:$AF$77</definedName>
    <definedName name="Z_5859C3A0_D6FB_40D9_B6C2_346CB5A63A0A_.wvu.PrintArea" localSheetId="15" hidden="1">'18ssocial'!$A$1:$U$71</definedName>
    <definedName name="Z_5859C3A0_D6FB_40D9_B6C2_346CB5A63A0A_.wvu.PrintArea" localSheetId="16" hidden="1">'19ssocial '!$A$1:$X$73</definedName>
    <definedName name="Z_5859C3A0_D6FB_40D9_B6C2_346CB5A63A0A_.wvu.PrintArea" localSheetId="17" hidden="1">'20destaque'!$A$1:$AF$76</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'6populacao'!$A$1:$Z$63</definedName>
    <definedName name="Z_5859C3A0_D6FB_40D9_B6C2_346CB5A63A0A_.wvu.PrintArea" localSheetId="4" hidden="1">'7emprego'!$A$1:$AA$75</definedName>
    <definedName name="Z_5859C3A0_D6FB_40D9_B6C2_346CB5A63A0A_.wvu.PrintArea" localSheetId="5" hidden="1">'8desemprego'!$A$1:$AA$73</definedName>
    <definedName name="Z_5859C3A0_D6FB_40D9_B6C2_346CB5A63A0A_.wvu.PrintArea" localSheetId="6" hidden="1">'9dgert'!$A$1:$P$132</definedName>
    <definedName name="Z_5859C3A0_D6FB_40D9_B6C2_346CB5A63A0A_.wvu.PrintArea" localSheetId="0" hidden="1">capa!$A$1:$K$58</definedName>
    <definedName name="Z_5859C3A0_D6FB_40D9_B6C2_346CB5A63A0A_.wvu.PrintArea" localSheetId="21" hidden="1">contracapa!$A$1:$N$54</definedName>
    <definedName name="Z_5859C3A0_D6FB_40D9_B6C2_346CB5A63A0A_.wvu.PrintArea" localSheetId="2" hidden="1">fontes!$A$1:$O$42</definedName>
    <definedName name="Z_5859C3A0_D6FB_40D9_B6C2_346CB5A63A0A_.wvu.PrintArea" localSheetId="1" hidden="1">introducao!$A$1:$O$53</definedName>
    <definedName name="Z_5859C3A0_D6FB_40D9_B6C2_346CB5A63A0A_.wvu.Rows" localSheetId="7" hidden="1">'10desemprego_IEFP'!$23:$27,'10desemprego_IEFP'!$57:$57,'10desemprego_IEFP'!$72:$79</definedName>
    <definedName name="Z_5859C3A0_D6FB_40D9_B6C2_346CB5A63A0A_.wvu.Rows" localSheetId="8" hidden="1">'11desemprego_IEFP'!$51:$51,'11desemprego_IEFP'!$58:$60</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'18ssocial'!$30:$30</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'6populacao'!$8:$8,'6populacao'!#REF!,'6populacao'!$31:$60</definedName>
    <definedName name="Z_5859C3A0_D6FB_40D9_B6C2_346CB5A63A0A_.wvu.Rows" localSheetId="4" hidden="1">'7emprego'!#REF!,'7emprego'!$43:$72</definedName>
    <definedName name="Z_5859C3A0_D6FB_40D9_B6C2_346CB5A63A0A_.wvu.Rows" localSheetId="5" hidden="1">'8desemprego'!#REF!,'8desemprego'!#REF!,'8desemprego'!$42:$71,'8desemprego'!#REF!</definedName>
    <definedName name="Z_5859C3A0_D6FB_40D9_B6C2_346CB5A63A0A_.wvu.Rows" localSheetId="6" hidden="1">'9dgert'!#REF!,'9dgert'!#REF!,'9dgert'!$78:$128</definedName>
    <definedName name="Z_87E9DA1B_1CEB_458D_87A5_C4E38BAE485A_.wvu.Cols" localSheetId="7" hidden="1">'10desemprego_IEFP'!$E:$E</definedName>
    <definedName name="Z_87E9DA1B_1CEB_458D_87A5_C4E38BAE485A_.wvu.Cols" localSheetId="13" hidden="1">'16irct'!$G:$G</definedName>
    <definedName name="Z_87E9DA1B_1CEB_458D_87A5_C4E38BAE485A_.wvu.Cols" localSheetId="15" hidden="1">'18ssocial'!#REF!</definedName>
    <definedName name="Z_87E9DA1B_1CEB_458D_87A5_C4E38BAE485A_.wvu.PrintArea" localSheetId="7" hidden="1">'10desemprego_IEFP'!$A$1:$AF$91</definedName>
    <definedName name="Z_87E9DA1B_1CEB_458D_87A5_C4E38BAE485A_.wvu.PrintArea" localSheetId="8" hidden="1">'11desemprego_IEFP'!$A$1:$AF$65</definedName>
    <definedName name="Z_87E9DA1B_1CEB_458D_87A5_C4E38BAE485A_.wvu.PrintArea" localSheetId="9" hidden="1">'12fp_ine_trim'!$A$1:$X$88</definedName>
    <definedName name="Z_87E9DA1B_1CEB_458D_87A5_C4E38BAE485A_.wvu.PrintArea" localSheetId="11" hidden="1">'14ganhos'!$A$1:$V$62</definedName>
    <definedName name="Z_87E9DA1B_1CEB_458D_87A5_C4E38BAE485A_.wvu.PrintArea" localSheetId="12" hidden="1">'15salários'!$A$1:$R$50</definedName>
    <definedName name="Z_87E9DA1B_1CEB_458D_87A5_C4E38BAE485A_.wvu.PrintArea" localSheetId="13" hidden="1">'16irct'!$A$1:$AF$77</definedName>
    <definedName name="Z_87E9DA1B_1CEB_458D_87A5_C4E38BAE485A_.wvu.PrintArea" localSheetId="15" hidden="1">'18ssocial'!$A$1:$U$71</definedName>
    <definedName name="Z_87E9DA1B_1CEB_458D_87A5_C4E38BAE485A_.wvu.PrintArea" localSheetId="16" hidden="1">'19ssocial '!$A$1:$X$73</definedName>
    <definedName name="Z_87E9DA1B_1CEB_458D_87A5_C4E38BAE485A_.wvu.PrintArea" localSheetId="17" hidden="1">'20destaque'!$A$1:$AF$76</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'6populacao'!$A$1:$Z$63</definedName>
    <definedName name="Z_87E9DA1B_1CEB_458D_87A5_C4E38BAE485A_.wvu.PrintArea" localSheetId="4" hidden="1">'7emprego'!$A$1:$AA$75</definedName>
    <definedName name="Z_87E9DA1B_1CEB_458D_87A5_C4E38BAE485A_.wvu.PrintArea" localSheetId="5" hidden="1">'8desemprego'!$A$1:$AA$73</definedName>
    <definedName name="Z_87E9DA1B_1CEB_458D_87A5_C4E38BAE485A_.wvu.PrintArea" localSheetId="6" hidden="1">'9dgert'!$A$1:$P$132</definedName>
    <definedName name="Z_87E9DA1B_1CEB_458D_87A5_C4E38BAE485A_.wvu.PrintArea" localSheetId="0" hidden="1">capa!$A$1:$K$58</definedName>
    <definedName name="Z_87E9DA1B_1CEB_458D_87A5_C4E38BAE485A_.wvu.PrintArea" localSheetId="21" hidden="1">contracapa!$A$1:$N$54</definedName>
    <definedName name="Z_87E9DA1B_1CEB_458D_87A5_C4E38BAE485A_.wvu.PrintArea" localSheetId="2" hidden="1">fontes!$A$1:$O$42</definedName>
    <definedName name="Z_87E9DA1B_1CEB_458D_87A5_C4E38BAE485A_.wvu.PrintArea" localSheetId="1" hidden="1">introducao!$A$1:$O$53</definedName>
    <definedName name="Z_87E9DA1B_1CEB_458D_87A5_C4E38BAE485A_.wvu.Rows" localSheetId="7" hidden="1">'10desemprego_IEFP'!$23:$27,'10desemprego_IEFP'!$57:$57,'10desemprego_IEFP'!$72:$79</definedName>
    <definedName name="Z_87E9DA1B_1CEB_458D_87A5_C4E38BAE485A_.wvu.Rows" localSheetId="8" hidden="1">'11desemprego_IEFP'!$51:$51,'11desemprego_IEFP'!$58:$60</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'18ssocial'!$30:$30</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'6populacao'!$8:$8,'6populacao'!#REF!,'6populacao'!$31:$60</definedName>
    <definedName name="Z_87E9DA1B_1CEB_458D_87A5_C4E38BAE485A_.wvu.Rows" localSheetId="4" hidden="1">'7emprego'!#REF!,'7emprego'!$43:$72</definedName>
    <definedName name="Z_87E9DA1B_1CEB_458D_87A5_C4E38BAE485A_.wvu.Rows" localSheetId="5" hidden="1">'8desemprego'!#REF!,'8desemprego'!#REF!,'8desemprego'!$42:$71,'8desemprego'!#REF!</definedName>
    <definedName name="Z_87E9DA1B_1CEB_458D_87A5_C4E38BAE485A_.wvu.Rows" localSheetId="6" hidden="1">'9dgert'!#REF!,'9dgert'!#REF!,'9dgert'!$78:$128</definedName>
    <definedName name="Z_D8E90C30_C61D_40A7_989F_8651AA8E91E2_.wvu.Cols" localSheetId="13" hidden="1">'16irct'!$G:$G</definedName>
    <definedName name="Z_D8E90C30_C61D_40A7_989F_8651AA8E91E2_.wvu.Cols" localSheetId="15" hidden="1">'18ssocial'!#REF!</definedName>
    <definedName name="Z_D8E90C30_C61D_40A7_989F_8651AA8E91E2_.wvu.PrintArea" localSheetId="7" hidden="1">'10desemprego_IEFP'!$A$1:$AF$91</definedName>
    <definedName name="Z_D8E90C30_C61D_40A7_989F_8651AA8E91E2_.wvu.PrintArea" localSheetId="8" hidden="1">'11desemprego_IEFP'!$A$1:$AF$65</definedName>
    <definedName name="Z_D8E90C30_C61D_40A7_989F_8651AA8E91E2_.wvu.PrintArea" localSheetId="9" hidden="1">'12fp_ine_trim'!$A$1:$X$88</definedName>
    <definedName name="Z_D8E90C30_C61D_40A7_989F_8651AA8E91E2_.wvu.PrintArea" localSheetId="11" hidden="1">'14ganhos'!$A$1:$V$62</definedName>
    <definedName name="Z_D8E90C30_C61D_40A7_989F_8651AA8E91E2_.wvu.PrintArea" localSheetId="12" hidden="1">'15salários'!$A$1:$R$50</definedName>
    <definedName name="Z_D8E90C30_C61D_40A7_989F_8651AA8E91E2_.wvu.PrintArea" localSheetId="13" hidden="1">'16irct'!$A$1:$AF$77</definedName>
    <definedName name="Z_D8E90C30_C61D_40A7_989F_8651AA8E91E2_.wvu.PrintArea" localSheetId="15" hidden="1">'18ssocial'!$A$1:$U$71</definedName>
    <definedName name="Z_D8E90C30_C61D_40A7_989F_8651AA8E91E2_.wvu.PrintArea" localSheetId="16" hidden="1">'19ssocial '!$A$1:$X$73</definedName>
    <definedName name="Z_D8E90C30_C61D_40A7_989F_8651AA8E91E2_.wvu.PrintArea" localSheetId="17" hidden="1">'20destaque'!$A$1:$AF$76</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'6populacao'!$A$1:$Z$63</definedName>
    <definedName name="Z_D8E90C30_C61D_40A7_989F_8651AA8E91E2_.wvu.PrintArea" localSheetId="4" hidden="1">'7emprego'!$A$1:$AA$75</definedName>
    <definedName name="Z_D8E90C30_C61D_40A7_989F_8651AA8E91E2_.wvu.PrintArea" localSheetId="5" hidden="1">'8desemprego'!$A$1:$AA$73</definedName>
    <definedName name="Z_D8E90C30_C61D_40A7_989F_8651AA8E91E2_.wvu.PrintArea" localSheetId="6" hidden="1">'9dgert'!$A$1:$P$132</definedName>
    <definedName name="Z_D8E90C30_C61D_40A7_989F_8651AA8E91E2_.wvu.PrintArea" localSheetId="0" hidden="1">capa!$A$1:$K$58</definedName>
    <definedName name="Z_D8E90C30_C61D_40A7_989F_8651AA8E91E2_.wvu.PrintArea" localSheetId="21" hidden="1">contracapa!$A$1:$N$54</definedName>
    <definedName name="Z_D8E90C30_C61D_40A7_989F_8651AA8E91E2_.wvu.PrintArea" localSheetId="2" hidden="1">fontes!$A$1:$O$42</definedName>
    <definedName name="Z_D8E90C30_C61D_40A7_989F_8651AA8E91E2_.wvu.PrintArea" localSheetId="1" hidden="1">introducao!$A$1:$O$53</definedName>
    <definedName name="Z_D8E90C30_C61D_40A7_989F_8651AA8E91E2_.wvu.Rows" localSheetId="8" hidden="1">'11desemprego_IEFP'!$51:$51,'11desemprego_IEFP'!$58:$60</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'18ssocial'!$30:$30</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'6populacao'!$8:$8,'6populacao'!$30:$30,'6populacao'!$31:$60,'6populacao'!$61:$61</definedName>
    <definedName name="Z_D8E90C30_C61D_40A7_989F_8651AA8E91E2_.wvu.Rows" localSheetId="4" hidden="1">'7emprego'!#REF!,'7emprego'!$43:$72</definedName>
    <definedName name="Z_D8E90C30_C61D_40A7_989F_8651AA8E91E2_.wvu.Rows" localSheetId="6" hidden="1">'9dgert'!#REF!,'9dgert'!#REF!,'9dgert'!$78:$128</definedName>
  </definedNames>
  <calcPr calcId="125725" fullPrecision="0"/>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37" i="7"/>
  <c r="G48" i="408" l="1"/>
  <c r="N74" i="435" l="1"/>
  <c r="M74"/>
  <c r="L74"/>
  <c r="K74"/>
  <c r="J74"/>
  <c r="I74"/>
  <c r="H74"/>
  <c r="G74"/>
  <c r="F74"/>
  <c r="N66"/>
  <c r="H66"/>
  <c r="J61"/>
  <c r="L56"/>
  <c r="J56"/>
  <c r="H56"/>
  <c r="N51"/>
  <c r="L51"/>
  <c r="J51"/>
  <c r="H51"/>
  <c r="F51"/>
  <c r="N46"/>
  <c r="L46"/>
  <c r="J46"/>
  <c r="H46"/>
  <c r="F46"/>
  <c r="N38"/>
  <c r="L38"/>
  <c r="J38"/>
  <c r="H38"/>
  <c r="F38"/>
  <c r="AD87" i="434"/>
  <c r="AB87"/>
  <c r="Z87"/>
  <c r="X87"/>
  <c r="V87"/>
  <c r="T87"/>
  <c r="R87"/>
  <c r="P87"/>
  <c r="N87"/>
  <c r="AD86"/>
  <c r="AB86"/>
  <c r="Z86"/>
  <c r="X86"/>
  <c r="V86"/>
  <c r="T86"/>
  <c r="R86"/>
  <c r="P86"/>
  <c r="N86"/>
  <c r="AD85"/>
  <c r="AB85"/>
  <c r="Z85"/>
  <c r="X85"/>
  <c r="V85"/>
  <c r="T85"/>
  <c r="R85"/>
  <c r="P85"/>
  <c r="N85"/>
  <c r="AD84"/>
  <c r="AB84"/>
  <c r="Z84"/>
  <c r="X84"/>
  <c r="V84"/>
  <c r="T84"/>
  <c r="R84"/>
  <c r="P84"/>
  <c r="N84"/>
  <c r="AD83"/>
  <c r="AB83"/>
  <c r="Z83"/>
  <c r="X83"/>
  <c r="V83"/>
  <c r="T83"/>
  <c r="R83"/>
  <c r="P83"/>
  <c r="N83"/>
  <c r="AD82"/>
  <c r="AB82"/>
  <c r="Z82"/>
  <c r="X82"/>
  <c r="V82"/>
  <c r="T82"/>
  <c r="R82"/>
  <c r="P82"/>
  <c r="N82"/>
  <c r="AD81"/>
  <c r="AB81"/>
  <c r="Z81"/>
  <c r="X81"/>
  <c r="V81"/>
  <c r="T81"/>
  <c r="R81"/>
  <c r="P81"/>
  <c r="N81"/>
  <c r="AD80"/>
  <c r="AB80"/>
  <c r="Z80"/>
  <c r="X80"/>
  <c r="V80"/>
  <c r="T80"/>
  <c r="R80"/>
  <c r="P80"/>
  <c r="N80"/>
  <c r="E66"/>
  <c r="AD62"/>
  <c r="AB62"/>
  <c r="Z62"/>
  <c r="X62"/>
  <c r="V62"/>
  <c r="T62"/>
  <c r="R62"/>
  <c r="P62"/>
  <c r="N62"/>
  <c r="M38"/>
  <c r="E38"/>
  <c r="E30"/>
  <c r="T56" i="429" l="1"/>
  <c r="T54" s="1"/>
  <c r="P56"/>
  <c r="L56"/>
  <c r="L54" s="1"/>
  <c r="P54"/>
  <c r="V48"/>
  <c r="R48"/>
  <c r="L48"/>
  <c r="V47"/>
  <c r="R47"/>
  <c r="L47"/>
  <c r="V46"/>
  <c r="R46"/>
  <c r="L46"/>
  <c r="V45"/>
  <c r="R45"/>
  <c r="H45"/>
  <c r="L45" s="1"/>
  <c r="V44"/>
  <c r="R44"/>
  <c r="H44"/>
  <c r="L44" s="1"/>
  <c r="V42"/>
  <c r="R42"/>
  <c r="L42"/>
  <c r="V41"/>
  <c r="R41"/>
  <c r="L41"/>
  <c r="V40"/>
  <c r="R40"/>
  <c r="L40"/>
  <c r="V39"/>
  <c r="R39"/>
  <c r="L39"/>
  <c r="V38"/>
  <c r="R38"/>
  <c r="L38"/>
  <c r="V37"/>
  <c r="R37"/>
  <c r="L37"/>
  <c r="V36"/>
  <c r="R36"/>
  <c r="L36"/>
  <c r="V35"/>
  <c r="R35"/>
  <c r="L35"/>
  <c r="V34"/>
  <c r="R34"/>
  <c r="H34"/>
  <c r="L34" s="1"/>
  <c r="T32"/>
  <c r="P32"/>
  <c r="N32"/>
  <c r="V32" s="1"/>
  <c r="J32"/>
  <c r="R32" l="1"/>
  <c r="H32"/>
  <c r="L32" s="1"/>
  <c r="V32" i="427" l="1"/>
  <c r="U32"/>
  <c r="T32"/>
  <c r="S32"/>
  <c r="R32"/>
  <c r="Q32"/>
  <c r="P32"/>
  <c r="O32"/>
  <c r="N32"/>
  <c r="M32"/>
  <c r="L32"/>
  <c r="K32"/>
  <c r="J32"/>
  <c r="I32"/>
  <c r="H32"/>
  <c r="G32"/>
  <c r="F32"/>
  <c r="O47" i="411"/>
  <c r="M47"/>
  <c r="K47"/>
  <c r="I47"/>
  <c r="G47"/>
  <c r="E47"/>
  <c r="O8"/>
  <c r="N8"/>
  <c r="M8"/>
  <c r="L8"/>
  <c r="K8"/>
  <c r="J8"/>
  <c r="I8"/>
  <c r="H8"/>
  <c r="G8"/>
  <c r="E8"/>
  <c r="AD69" i="422"/>
  <c r="AD68"/>
  <c r="AD67"/>
  <c r="AD66" l="1"/>
  <c r="AD65"/>
  <c r="H53"/>
  <c r="W70" i="408" l="1"/>
  <c r="S70"/>
  <c r="O70"/>
  <c r="K70"/>
  <c r="G70"/>
  <c r="W69"/>
  <c r="S69"/>
  <c r="O69"/>
  <c r="K69"/>
  <c r="G69"/>
  <c r="W68"/>
  <c r="S68"/>
  <c r="O68"/>
  <c r="K68"/>
  <c r="G68"/>
  <c r="W67"/>
  <c r="S67"/>
  <c r="O67"/>
  <c r="K67"/>
  <c r="G67"/>
  <c r="W66"/>
  <c r="S66"/>
  <c r="O66"/>
  <c r="K66"/>
  <c r="G66"/>
  <c r="W65"/>
  <c r="S65"/>
  <c r="O65"/>
  <c r="K65"/>
  <c r="G65"/>
  <c r="W64"/>
  <c r="S64"/>
  <c r="O64"/>
  <c r="K64"/>
  <c r="G64"/>
  <c r="W63"/>
  <c r="S63"/>
  <c r="O63"/>
  <c r="K63"/>
  <c r="G63"/>
  <c r="W62"/>
  <c r="S62"/>
  <c r="O62"/>
  <c r="K62"/>
  <c r="G62"/>
  <c r="W61"/>
  <c r="S61"/>
  <c r="O61"/>
  <c r="K61"/>
  <c r="G61"/>
  <c r="W60"/>
  <c r="S60"/>
  <c r="O60"/>
  <c r="K60"/>
  <c r="G60"/>
  <c r="W59"/>
  <c r="S59"/>
  <c r="O59"/>
  <c r="K59"/>
  <c r="G59"/>
  <c r="W58"/>
  <c r="S58"/>
  <c r="O58"/>
  <c r="K58"/>
  <c r="G58"/>
  <c r="W57"/>
  <c r="S57"/>
  <c r="O57"/>
  <c r="K57"/>
  <c r="G57"/>
  <c r="W56"/>
  <c r="S56"/>
  <c r="O56"/>
  <c r="K56"/>
  <c r="G56"/>
  <c r="W55"/>
  <c r="S55"/>
  <c r="O55"/>
  <c r="K55"/>
  <c r="G55"/>
  <c r="W54"/>
  <c r="S54"/>
  <c r="O54"/>
  <c r="K54"/>
  <c r="G54"/>
  <c r="W53"/>
  <c r="S53"/>
  <c r="O53"/>
  <c r="K53"/>
  <c r="G53"/>
  <c r="W52"/>
  <c r="S52"/>
  <c r="O52"/>
  <c r="K52"/>
  <c r="G52"/>
  <c r="W51"/>
  <c r="S51"/>
  <c r="O51"/>
  <c r="K51"/>
  <c r="G51"/>
  <c r="W50"/>
  <c r="S50"/>
  <c r="O50"/>
  <c r="K50"/>
  <c r="G50"/>
  <c r="W49"/>
  <c r="S49"/>
  <c r="O49"/>
  <c r="K49"/>
  <c r="G49"/>
  <c r="W48"/>
  <c r="S48"/>
  <c r="O48"/>
  <c r="K48"/>
  <c r="W47"/>
  <c r="S47"/>
  <c r="O47"/>
  <c r="K47"/>
  <c r="G47"/>
  <c r="W45"/>
  <c r="S45"/>
  <c r="O45"/>
  <c r="K45"/>
  <c r="F45"/>
  <c r="Y72" i="407"/>
  <c r="Y71"/>
  <c r="Y70"/>
  <c r="Y69"/>
  <c r="Y68"/>
  <c r="Y67"/>
  <c r="Y66"/>
  <c r="Y65"/>
  <c r="Y64"/>
  <c r="Y63"/>
  <c r="Y62"/>
  <c r="Y61"/>
  <c r="Y60"/>
  <c r="Y59"/>
  <c r="Y58"/>
  <c r="Y57"/>
  <c r="Y56"/>
  <c r="Y55"/>
  <c r="Y54"/>
  <c r="Y53"/>
  <c r="Y52"/>
  <c r="Y51"/>
  <c r="Y50"/>
  <c r="Y49"/>
  <c r="W46"/>
  <c r="S46"/>
  <c r="O46"/>
  <c r="K46"/>
  <c r="G46"/>
  <c r="X60" i="406"/>
  <c r="X59"/>
  <c r="X58"/>
  <c r="X57"/>
  <c r="X56"/>
  <c r="X55"/>
  <c r="X54"/>
  <c r="X53"/>
  <c r="X52"/>
  <c r="X51"/>
  <c r="X50"/>
  <c r="X49"/>
  <c r="X48"/>
  <c r="X47"/>
  <c r="X46"/>
  <c r="X45"/>
  <c r="X44"/>
  <c r="X43"/>
  <c r="X42"/>
  <c r="X41"/>
  <c r="X40"/>
  <c r="X39"/>
  <c r="X38" l="1"/>
  <c r="X37"/>
  <c r="V34"/>
  <c r="R34"/>
  <c r="N34"/>
  <c r="J34"/>
  <c r="F34"/>
</calcChain>
</file>

<file path=xl/sharedStrings.xml><?xml version="1.0" encoding="utf-8"?>
<sst xmlns="http://schemas.openxmlformats.org/spreadsheetml/2006/main" count="1739" uniqueCount="724">
  <si>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</si>
  <si>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</si>
  <si>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</si>
  <si>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</si>
  <si>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</si>
  <si>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</si>
  <si>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</si>
  <si>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</si>
  <si>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</si>
  <si>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</si>
  <si>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</si>
  <si>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</si>
  <si>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</si>
  <si>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</si>
  <si>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</si>
  <si>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</si>
  <si>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programas e medidas de emprego, formação profissional e reabilitação profissional</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</si>
  <si>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</si>
  <si>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</si>
  <si>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</si>
  <si>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</si>
  <si>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</si>
  <si>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</si>
  <si>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</si>
  <si>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</si>
  <si>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</si>
  <si>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</si>
  <si>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</si>
  <si>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</si>
  <si>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</si>
  <si>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</si>
  <si>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</si>
  <si>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</si>
  <si>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</si>
  <si>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</si>
  <si>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</si>
  <si>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</si>
  <si>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</si>
  <si>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</si>
  <si>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</si>
  <si>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</si>
  <si>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</si>
  <si>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</si>
  <si>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</si>
  <si>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</si>
  <si>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</si>
  <si>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</si>
  <si>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</si>
  <si>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</si>
  <si>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II/MSSS,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</si>
  <si>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r>
      <t>DGERT/MEE</t>
    </r>
    <r>
      <rPr>
        <sz val="8"/>
        <color indexed="63"/>
        <rFont val="Arial"/>
        <family val="2"/>
      </rPr>
      <t xml:space="preserve"> - dados tratados pela Direcção-Geral de Emprego e das Relações de Trabalho.</t>
    </r>
  </si>
  <si>
    <r>
      <t>IEFP/MEE,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</si>
  <si>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IEFP/MEE, Estatísticas Mensais</t>
    </r>
    <r>
      <rPr>
        <sz val="8"/>
        <color indexed="63"/>
        <rFont val="Arial"/>
        <family val="2"/>
      </rPr>
      <t xml:space="preserve"> - informação mensal do Mercado de Emprego.</t>
    </r>
  </si>
  <si>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</si>
  <si>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</si>
  <si>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</si>
  <si>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</si>
  <si>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</si>
  <si>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IEFP/MEE,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</si>
  <si>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</si>
  <si>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</si>
  <si>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</si>
  <si>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</si>
  <si>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r>
      <t>e-mail:</t>
    </r>
    <r>
      <rPr>
        <sz val="8"/>
        <color indexed="63"/>
        <rFont val="Arial"/>
        <family val="2"/>
      </rPr>
      <t xml:space="preserve"> dados@gep.msss.gov.pt</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</si>
  <si>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</si>
  <si>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</si>
  <si>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</si>
  <si>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</si>
  <si>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</si>
  <si>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</si>
  <si>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</si>
  <si>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</si>
  <si>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</si>
  <si>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</si>
  <si>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</si>
  <si>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</si>
  <si>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</si>
  <si>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</si>
  <si>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</si>
  <si>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</si>
  <si>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</si>
  <si>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</si>
  <si>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</si>
  <si>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</si>
  <si>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</si>
  <si>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</si>
  <si>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</si>
  <si>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</si>
  <si>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mulheres</t>
  </si>
  <si>
    <t>homens</t>
  </si>
  <si>
    <t>Santarém</t>
  </si>
  <si>
    <t>Servente da construção civil</t>
  </si>
  <si>
    <t>Condutor máquinas de escavação</t>
  </si>
  <si>
    <t>Motoristas veículos pesados mercadorias</t>
  </si>
  <si>
    <t xml:space="preserve">Serralheiro civil </t>
  </si>
  <si>
    <t>Pintor da construção civil</t>
  </si>
  <si>
    <t>Eletricista em geral</t>
  </si>
  <si>
    <t>Canalizador</t>
  </si>
  <si>
    <t>Estucador</t>
  </si>
  <si>
    <t>Ladrilhador (azulejador)</t>
  </si>
  <si>
    <t>Espalhador de betuminosos</t>
  </si>
  <si>
    <t>Carpinteiro de toscos</t>
  </si>
  <si>
    <t>Carpinteiro de limpos</t>
  </si>
  <si>
    <t>Encarregado da construção civil</t>
  </si>
  <si>
    <t>Armador de ferro</t>
  </si>
  <si>
    <t>Pedreiro em geral</t>
  </si>
  <si>
    <t>Engenheiro civil</t>
  </si>
  <si>
    <t>(euros)</t>
  </si>
  <si>
    <t>outubro</t>
  </si>
  <si>
    <t>julho</t>
  </si>
  <si>
    <t>abril</t>
  </si>
  <si>
    <t>janeiro</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</si>
  <si>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</si>
  <si>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</si>
  <si>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</si>
  <si>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</si>
  <si>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</si>
  <si>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</si>
  <si>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</si>
  <si>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</si>
  <si>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</si>
  <si>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</si>
  <si>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</si>
  <si>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</si>
  <si>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</si>
  <si>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</si>
  <si>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</si>
  <si>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</si>
  <si>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</si>
  <si>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</si>
  <si>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</si>
  <si>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fonte: DGERT/MEE, Variação média ponderada intertabelas.</t>
  </si>
  <si>
    <t>convenções publicadas</t>
  </si>
  <si>
    <t>ipc</t>
  </si>
  <si>
    <t>real</t>
  </si>
  <si>
    <t>nominal</t>
  </si>
  <si>
    <t>%</t>
  </si>
  <si>
    <t>variação anualizada (%)</t>
  </si>
  <si>
    <t>variação (%)</t>
  </si>
  <si>
    <r>
      <t xml:space="preserve">eficácia
</t>
    </r>
    <r>
      <rPr>
        <sz val="8"/>
        <color indexed="63"/>
        <rFont val="Arial"/>
        <family val="2"/>
      </rPr>
      <t>(meses)</t>
    </r>
  </si>
  <si>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</si>
  <si>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</si>
  <si>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</si>
  <si>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</si>
  <si>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</si>
  <si>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</si>
  <si>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</si>
  <si>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</si>
  <si>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</si>
  <si>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</si>
  <si>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</si>
  <si>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</si>
  <si>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</si>
  <si>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</si>
  <si>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</si>
  <si>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</si>
  <si>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</si>
  <si>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</si>
  <si>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</si>
  <si>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</si>
  <si>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</si>
  <si>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</si>
  <si>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</si>
  <si>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</si>
  <si>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</si>
  <si>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</si>
  <si>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</si>
  <si>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</si>
  <si>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</si>
  <si>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</si>
  <si>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</si>
  <si>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fonte:  II/MSSS, Estatísticas da Segurança Social.</t>
  </si>
  <si>
    <t>Mais informação em:  http://www.seg-social.pt</t>
  </si>
  <si>
    <t>pensionistas ativos</t>
  </si>
  <si>
    <t>Invalidez</t>
  </si>
  <si>
    <t xml:space="preserve">Velhice </t>
  </si>
  <si>
    <t>Sobrevivência</t>
  </si>
  <si>
    <t>titulares</t>
  </si>
  <si>
    <t>Abono de família</t>
  </si>
  <si>
    <t>Crianças e jovens deficientes</t>
  </si>
  <si>
    <t>Subsídio educação especial</t>
  </si>
  <si>
    <t>Subsídio vitalício</t>
  </si>
  <si>
    <t>Subsídio assistência 3.ª pessoa</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</si>
  <si>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</si>
  <si>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</si>
  <si>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</si>
  <si>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</si>
  <si>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</si>
  <si>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</si>
  <si>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</si>
  <si>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</si>
  <si>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</si>
  <si>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</si>
  <si>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</si>
  <si>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</si>
  <si>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</si>
  <si>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</si>
  <si>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</si>
  <si>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</si>
  <si>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(1) a informação de caráter qualitativo tem por fonte os Inquéritos Qualitativos de Conjuntura às Empresas (Indústria Transformadora, Construção e Obras Públicas e Serviços) e aos Consumidores, do INE.     (2) vcs - valores corrigidos da sazonalidade.      (3) Continente.</t>
  </si>
  <si>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</si>
  <si>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</si>
  <si>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</si>
  <si>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</si>
  <si>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</si>
  <si>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</si>
  <si>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</si>
  <si>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</si>
  <si>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</si>
  <si>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</si>
  <si>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</si>
  <si>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</si>
  <si>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</si>
  <si>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</si>
  <si>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</si>
  <si>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</si>
  <si>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</si>
  <si>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</si>
  <si>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</si>
  <si>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</si>
  <si>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</si>
  <si>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</si>
  <si>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</si>
  <si>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</si>
  <si>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4.º trimestre</t>
  </si>
  <si>
    <t>1.º trimestre</t>
  </si>
  <si>
    <t>2.º trimestre</t>
  </si>
  <si>
    <t>3.º trimestre</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</si>
  <si>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</si>
  <si>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</si>
  <si>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</si>
  <si>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</si>
  <si>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</si>
  <si>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</si>
  <si>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</si>
  <si>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</si>
  <si>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</si>
  <si>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</si>
  <si>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</si>
  <si>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</si>
  <si>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</si>
  <si>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</si>
  <si>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</si>
  <si>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</si>
  <si>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taxa de desemprego na União Europeia</t>
  </si>
  <si>
    <t>&lt; 25 anos</t>
  </si>
  <si>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</si>
  <si>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</si>
  <si>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</si>
  <si>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</si>
  <si>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</si>
  <si>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</si>
  <si>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</si>
  <si>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</si>
  <si>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</si>
  <si>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</si>
  <si>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</si>
  <si>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</si>
  <si>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</si>
  <si>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</si>
  <si>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</si>
  <si>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</si>
  <si>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</si>
  <si>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</si>
  <si>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</si>
  <si>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Estados Unidos</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</si>
  <si>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</si>
  <si>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</si>
  <si>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</si>
  <si>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</si>
  <si>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</si>
  <si>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</si>
  <si>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</si>
  <si>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</si>
  <si>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 xml:space="preserve">fonte:  IEFP/MEE, Informação Mensal e Estatísticas Mensais.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</si>
  <si>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</si>
  <si>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</si>
  <si>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</si>
  <si>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</si>
  <si>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</si>
  <si>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</si>
  <si>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</si>
  <si>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</si>
  <si>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</si>
  <si>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</si>
  <si>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</si>
  <si>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</si>
  <si>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</si>
  <si>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</si>
  <si>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</si>
  <si>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r>
      <t>5.1</t>
    </r>
    <r>
      <rPr>
        <sz val="8"/>
        <color indexed="63"/>
        <rFont val="Arial"/>
        <family val="2"/>
      </rPr>
      <t xml:space="preserve"> </t>
    </r>
    <r>
      <rPr>
        <sz val="7"/>
        <color indexed="63"/>
        <rFont val="Arial"/>
        <family val="2"/>
      </rPr>
      <t>Pes. serv. proteção e segurança</t>
    </r>
  </si>
  <si>
    <r>
      <t xml:space="preserve">9.1 </t>
    </r>
    <r>
      <rPr>
        <sz val="7"/>
        <color indexed="63"/>
        <rFont val="Arial"/>
        <family val="2"/>
      </rPr>
      <t>Trab. não qualif. serv. e comércio</t>
    </r>
  </si>
  <si>
    <r>
      <t>4.1</t>
    </r>
    <r>
      <rPr>
        <sz val="8"/>
        <color indexed="63"/>
        <rFont val="Arial"/>
        <family val="2"/>
      </rPr>
      <t xml:space="preserve"> </t>
    </r>
    <r>
      <rPr>
        <sz val="7"/>
        <color indexed="63"/>
        <rFont val="Arial"/>
        <family val="2"/>
      </rPr>
      <t>Empregados de escritório</t>
    </r>
  </si>
  <si>
    <r>
      <t>7.1</t>
    </r>
    <r>
      <rPr>
        <sz val="8"/>
        <color indexed="63"/>
        <rFont val="Arial"/>
        <family val="2"/>
      </rPr>
      <t xml:space="preserve"> </t>
    </r>
    <r>
      <rPr>
        <sz val="7"/>
        <color indexed="63"/>
        <rFont val="Arial"/>
        <family val="2"/>
      </rPr>
      <t>Operários trab. sim.ind.ext. e c. civil</t>
    </r>
  </si>
  <si>
    <r>
      <t xml:space="preserve">5.2 </t>
    </r>
    <r>
      <rPr>
        <sz val="7"/>
        <color indexed="63"/>
        <rFont val="Arial"/>
        <family val="2"/>
      </rPr>
      <t>Maneq., vend. e demonstradores</t>
    </r>
  </si>
  <si>
    <r>
      <t>7.4</t>
    </r>
    <r>
      <rPr>
        <sz val="8"/>
        <color indexed="63"/>
        <rFont val="Arial"/>
        <family val="2"/>
      </rPr>
      <t xml:space="preserve"> </t>
    </r>
    <r>
      <rPr>
        <sz val="7"/>
        <color indexed="63"/>
        <rFont val="Arial"/>
        <family val="2"/>
      </rPr>
      <t>Outros operár., artíf. e trab. simil.</t>
    </r>
  </si>
  <si>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</si>
  <si>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</si>
  <si>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</si>
  <si>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</si>
  <si>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</si>
  <si>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</si>
  <si>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</si>
  <si>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</si>
  <si>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</si>
  <si>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</si>
  <si>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</si>
  <si>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</si>
  <si>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</si>
  <si>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fonte: DGERT/MEE.</t>
  </si>
  <si>
    <t>população em educação ou formação - indicadores globais</t>
  </si>
  <si>
    <t>15-24 anos</t>
  </si>
  <si>
    <t xml:space="preserve">45 e + anos </t>
  </si>
  <si>
    <r>
      <t xml:space="preserve">fonte: </t>
    </r>
    <r>
      <rPr>
        <sz val="7"/>
        <color indexed="63"/>
        <rFont val="Arial"/>
        <family val="2"/>
      </rPr>
      <t>INE, Inquérito ao Emprego.</t>
    </r>
  </si>
  <si>
    <t>indicadores de execução total</t>
  </si>
  <si>
    <t>metas</t>
  </si>
  <si>
    <t>execução</t>
  </si>
  <si>
    <r>
      <t>grau de execução</t>
    </r>
    <r>
      <rPr>
        <vertAlign val="superscript"/>
        <sz val="8"/>
        <color indexed="63"/>
        <rFont val="Arial"/>
        <family val="2"/>
      </rPr>
      <t>(1)</t>
    </r>
  </si>
  <si>
    <t>área de atividade</t>
  </si>
  <si>
    <t>tipo de centro</t>
  </si>
  <si>
    <t>(*) este número inclui as colocações de desempregados e empregados</t>
  </si>
  <si>
    <r>
      <t xml:space="preserve">caracterização dos abrangidos </t>
    </r>
    <r>
      <rPr>
        <b/>
        <vertAlign val="superscript"/>
        <sz val="8"/>
        <color indexed="63"/>
        <rFont val="Arial"/>
        <family val="2"/>
      </rPr>
      <t>(2)</t>
    </r>
  </si>
  <si>
    <t>&lt; 20 anos</t>
  </si>
  <si>
    <t>20 - 24 anos</t>
  </si>
  <si>
    <t>25 - 34 anos</t>
  </si>
  <si>
    <t>35 - 44 anos</t>
  </si>
  <si>
    <t>45 - 49 anos</t>
  </si>
  <si>
    <t>50 e + anos</t>
  </si>
  <si>
    <t>Não classificado</t>
  </si>
  <si>
    <t>&lt; 4 anos de escolaridade</t>
  </si>
  <si>
    <t>4 anos de escolaridade</t>
  </si>
  <si>
    <t>6 anos de escolaridade</t>
  </si>
  <si>
    <t>9 anos de escolaridade</t>
  </si>
  <si>
    <t>12 anos de escolaridade</t>
  </si>
  <si>
    <t>+ 12 anos de escolaridade</t>
  </si>
  <si>
    <t xml:space="preserve">(1) execução face à meta anual estabelecida, em percentagem.        (2) não inclui informação relativa às colocações.          </t>
  </si>
  <si>
    <t xml:space="preserve">(1) valores do Continente a partir de abril.                (2) por atividade exercida no último emprego.  </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</si>
  <si>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</si>
  <si>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</si>
  <si>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t>Emprego</t>
  </si>
  <si>
    <t>Programas de emprego</t>
  </si>
  <si>
    <t>Criação de emprego e empresas</t>
  </si>
  <si>
    <t>Mercado social de emprego</t>
  </si>
  <si>
    <t>Outras</t>
  </si>
  <si>
    <t>Colocações(*)</t>
  </si>
  <si>
    <t>Formação profissional</t>
  </si>
  <si>
    <t>Reabilitação profissional</t>
  </si>
  <si>
    <t>Centros de emprego</t>
  </si>
  <si>
    <t>Centros de formação profissional</t>
  </si>
  <si>
    <t>Gestão direta</t>
  </si>
  <si>
    <t>Gestão participada</t>
  </si>
  <si>
    <t>não registados em aplicações informáticas</t>
  </si>
  <si>
    <t>registados em aplicações informáticas</t>
  </si>
  <si>
    <t>Transitados</t>
  </si>
  <si>
    <t>Iniciaram</t>
  </si>
  <si>
    <t>Terminaram</t>
  </si>
  <si>
    <t>Permanecem</t>
  </si>
  <si>
    <t>Empregado</t>
  </si>
  <si>
    <t>Desempregado</t>
  </si>
  <si>
    <t>Novo emprego</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</si>
  <si>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</si>
  <si>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</si>
  <si>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 xml:space="preserve"> - beneficiários estrangeiros</t>
    </r>
    <r>
      <rPr>
        <sz val="8"/>
        <color indexed="63"/>
        <rFont val="Arial"/>
        <family val="2"/>
      </rPr>
      <t xml:space="preserve"> </t>
    </r>
    <r>
      <rPr>
        <sz val="6"/>
        <color indexed="63"/>
        <rFont val="Arial"/>
        <family val="2"/>
      </rPr>
      <t xml:space="preserve">(milhares) </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</si>
  <si>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</si>
  <si>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</si>
  <si>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r>
      <t>1.º trimestre</t>
    </r>
    <r>
      <rPr>
        <sz val="8"/>
        <color indexed="63"/>
        <rFont val="Arial"/>
        <family val="2"/>
      </rPr>
      <t xml:space="preserve"> </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</si>
  <si>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</si>
  <si>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</si>
  <si>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</si>
  <si>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</si>
  <si>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</si>
  <si>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</si>
  <si>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</si>
  <si>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</si>
  <si>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</si>
  <si>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</si>
  <si>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</si>
  <si>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</si>
  <si>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</si>
  <si>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</si>
  <si>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</si>
  <si>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</si>
  <si>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</si>
  <si>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salários na construção - taxa de salário horária e mensal por profissões (CNP1994)</t>
  </si>
  <si>
    <t>horária</t>
  </si>
  <si>
    <t>mensal</t>
  </si>
  <si>
    <t>salários na construção - taxa de salário horária e mensal por profissões (CPP2010)</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</si>
  <si>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</si>
  <si>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</si>
  <si>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</si>
  <si>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</si>
  <si>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</si>
  <si>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</si>
  <si>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</si>
  <si>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</si>
  <si>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t>novembro 2012</t>
  </si>
  <si>
    <r>
      <t>Autor</t>
    </r>
    <r>
      <rPr>
        <sz val="8"/>
        <color indexed="63"/>
        <rFont val="Arial"/>
        <family val="2"/>
      </rPr>
      <t>: Gabinete de Estratégia e Estudos (GEE)</t>
    </r>
  </si>
  <si>
    <t>Direção de Serviços de Estatística (DSE)</t>
  </si>
  <si>
    <t>Rua da Prata nº. 8  - 3º andar</t>
  </si>
  <si>
    <t>1149-057 LISBOA</t>
  </si>
  <si>
    <t>(2) em Abril de 2009 teve início uma nova série, com a selecção de uma nova amostra, de acordo com a CAE Rev. 3. Para esse período de referência, o inquérito foi realizado às duas amostras. Deste modo foi possível compatibilizar as séries, garantindo uma leitura contínua dos dados.</t>
  </si>
  <si>
    <t xml:space="preserve">(1) habitualmente designada por salário mínimo nacional.              </t>
  </si>
  <si>
    <t>Mais informação em:  http://www.gep.msss.gov.pt/estatistica/remuneracoes/index.php#ganhos</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</si>
  <si>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</si>
  <si>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</si>
  <si>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</si>
  <si>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</si>
  <si>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</si>
  <si>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</si>
  <si>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</si>
  <si>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</si>
  <si>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</si>
  <si>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</si>
  <si>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</si>
  <si>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</si>
  <si>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</si>
  <si>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</si>
  <si>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</si>
  <si>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t>outubro
2011</t>
  </si>
  <si>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</si>
  <si>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</si>
  <si>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</si>
  <si>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</si>
  <si>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</si>
  <si>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</si>
  <si>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r>
      <t>2009</t>
    </r>
    <r>
      <rPr>
        <vertAlign val="superscript"/>
        <sz val="8"/>
        <color indexed="63"/>
        <rFont val="Arial"/>
        <family val="2"/>
      </rPr>
      <t xml:space="preserve"> (2)</t>
    </r>
  </si>
  <si>
    <t>remuneração/ganho médio mensal - indicadores globais</t>
  </si>
  <si>
    <t>01/01/2011</t>
  </si>
  <si>
    <t>01/01/2010</t>
  </si>
  <si>
    <t>01/01/2009</t>
  </si>
  <si>
    <t>01/01/2008</t>
  </si>
  <si>
    <t>01/01/2007</t>
  </si>
  <si>
    <t>01/01/2006</t>
  </si>
  <si>
    <r>
      <t>data de entrada em vigor</t>
    </r>
    <r>
      <rPr>
        <b/>
        <sz val="8"/>
        <color indexed="63"/>
        <rFont val="Arial"/>
        <family val="2"/>
      </rPr>
      <t/>
    </r>
  </si>
  <si>
    <t>Dec.Lei 143/2010
de 31/12</t>
  </si>
  <si>
    <t>Dec.Lei 5/2010
de 15/01</t>
  </si>
  <si>
    <t>Dec.Lei 246/2008
de 18/12</t>
  </si>
  <si>
    <t>Dec.Lei 397/2007
de 31/12</t>
  </si>
  <si>
    <t>Dec.Lei 
2/2007
de 03/01</t>
  </si>
  <si>
    <t>Dec.Lei 238/2005
de 30/12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</si>
  <si>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</si>
  <si>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</si>
  <si>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t>MINISTÉRIO DA ECONOMIA E DO EMPREGO</t>
  </si>
  <si>
    <r>
      <t>Internet:</t>
    </r>
    <r>
      <rPr>
        <sz val="8"/>
        <color indexed="63"/>
        <rFont val="Arial"/>
        <family val="2"/>
      </rPr>
      <t xml:space="preserve"> www.gee.min-economia.pt/</t>
    </r>
  </si>
  <si>
    <r>
      <t>GEE/MEE, Acidentes de Trabalho -</t>
    </r>
    <r>
      <rPr>
        <sz val="8"/>
        <color indexed="63"/>
        <rFont val="Arial"/>
        <family val="2"/>
      </rPr>
      <t xml:space="preserve"> informação que resulta da recolha, validação e tratamento dos dados constantes das participações remetidas às Companhias de Seguros, referentes ao momento de ocorrência do acidente e dos mapas de encerramento de processo referentes à data de encerramento propriamente dito ou um ano após a ocorrência do acidente, caso este ainda não esteja clinicamente concluído. Não estão incluídos os acidentes ocorridos na Administração Pública com subscritores da Caixa Geral de Aposentações, assim como os acidentes de trajeto.</t>
    </r>
  </si>
  <si>
    <r>
      <t xml:space="preserve">GEE/MEE,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</si>
  <si>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</si>
  <si>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GEE/MEE,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</si>
  <si>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</si>
  <si>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t>fonte: GEE/MEE, Inquérito aos Ganhos.</t>
  </si>
  <si>
    <t>fonte: GEE/MEE, Inquérito aos Salários por Profissões na Construção.</t>
  </si>
  <si>
    <t xml:space="preserve">Tel. 21 792 13 72     Fax 21 115 50 50 </t>
  </si>
  <si>
    <r>
      <t xml:space="preserve">Letónia </t>
    </r>
    <r>
      <rPr>
        <vertAlign val="superscript"/>
        <sz val="8"/>
        <color indexed="63"/>
        <rFont val="Arial"/>
        <family val="2"/>
      </rPr>
      <t>(1)</t>
    </r>
  </si>
  <si>
    <r>
      <t xml:space="preserve">R. </t>
    </r>
    <r>
      <rPr>
        <sz val="8"/>
        <color indexed="63"/>
        <rFont val="Arial"/>
        <family val="2"/>
      </rPr>
      <t>Ativ. artíst., de espet. desp.e recr.</t>
    </r>
  </si>
  <si>
    <t>abril
2012</t>
  </si>
  <si>
    <r>
      <t xml:space="preserve">G. </t>
    </r>
    <r>
      <rPr>
        <sz val="8"/>
        <color indexed="63"/>
        <rFont val="Arial"/>
        <family val="2"/>
      </rPr>
      <t>Comércio por grosso e retalho, repar. veíc. automóveis</t>
    </r>
  </si>
  <si>
    <r>
      <t>4.º trimestre</t>
    </r>
    <r>
      <rPr>
        <sz val="8"/>
        <color indexed="63"/>
        <rFont val="Arial"/>
        <family val="2"/>
      </rPr>
      <t xml:space="preserve"> </t>
    </r>
  </si>
  <si>
    <r>
      <t>1.º trimestre</t>
    </r>
    <r>
      <rPr>
        <sz val="8"/>
        <color indexed="63"/>
        <rFont val="Arial"/>
        <family val="2"/>
      </rPr>
      <t xml:space="preserve"> </t>
    </r>
    <r>
      <rPr>
        <vertAlign val="superscript"/>
        <sz val="8"/>
        <color indexed="63"/>
        <rFont val="Arial"/>
        <family val="2"/>
      </rPr>
      <t>(2)</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</si>
  <si>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</si>
  <si>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t>C. Indústrias transformadoras</t>
  </si>
  <si>
    <t>10 - Indústrias alimentares</t>
  </si>
  <si>
    <t>11 - Indústria das bebidas</t>
  </si>
  <si>
    <t>12 - Indústria do tabaco</t>
  </si>
  <si>
    <t>13 - Fabricação de têxteis</t>
  </si>
  <si>
    <t>14 - Indústria do vestuário</t>
  </si>
  <si>
    <t>15 - Indústria do couro e dos produtos do couro</t>
  </si>
  <si>
    <t>24 - Indústrias metalúrgicas de base</t>
  </si>
  <si>
    <t>30 - Fabricação de outro equip. de transporte</t>
  </si>
  <si>
    <t>31 - Fabricação de mobiliário e de colchões</t>
  </si>
  <si>
    <t>32 - Outras indústrias transformadoras</t>
  </si>
  <si>
    <t>F. Construção</t>
  </si>
  <si>
    <t>H. Transportes e armazenagem</t>
  </si>
  <si>
    <t>I. Alojamento, restauração e similares</t>
  </si>
  <si>
    <t>K. Atividades financeiras e de seguros</t>
  </si>
  <si>
    <t>L. Atividades imobiliárias</t>
  </si>
  <si>
    <t>P. Educação</t>
  </si>
  <si>
    <t>S. Outras atividades de serviços</t>
  </si>
  <si>
    <t>(1) por atividade exercida no último emprego.     (2) Continente.</t>
  </si>
  <si>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</si>
  <si>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</si>
  <si>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</si>
  <si>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</si>
  <si>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</si>
  <si>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</si>
  <si>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</si>
  <si>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</si>
  <si>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</si>
  <si>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</si>
  <si>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</si>
  <si>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</si>
  <si>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</si>
  <si>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</si>
  <si>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</si>
  <si>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</si>
  <si>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t>
  </si>
  <si>
    <t xml:space="preserve">    Fontes</t>
  </si>
  <si>
    <r>
      <t xml:space="preserve">beneficiários c/ prestações desemprego </t>
    </r>
    <r>
      <rPr>
        <sz val="6"/>
        <color theme="3"/>
        <rFont val="Arial"/>
        <family val="2"/>
      </rPr>
      <t>(milhares)</t>
    </r>
  </si>
  <si>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</si>
  <si>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</si>
  <si>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</si>
  <si>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</si>
  <si>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</si>
  <si>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</si>
  <si>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</si>
  <si>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</si>
  <si>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</si>
  <si>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</si>
  <si>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</si>
  <si>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</si>
  <si>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</si>
  <si>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dados@gep.msss.gov.pt</t>
  </si>
  <si>
    <t>Mais Informações:</t>
  </si>
  <si>
    <r>
      <t xml:space="preserve">fonte:  GEE/MEE, Quadros de Pessoal.               </t>
    </r>
    <r>
      <rPr>
        <b/>
        <sz val="7"/>
        <color theme="7"/>
        <rFont val="Arial"/>
        <family val="2"/>
      </rPr>
      <t xml:space="preserve"> </t>
    </r>
    <r>
      <rPr>
        <sz val="8"/>
        <color theme="7"/>
        <rFont val="Arial"/>
        <family val="2"/>
      </rPr>
      <t>Mais informação em:  http://www.gee.min-economia.pt</t>
    </r>
  </si>
  <si>
    <t>Equipa Multidisciplinar Estatísticas do Emprego (EMEE)</t>
  </si>
  <si>
    <t>taxa desemprego EU 27</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</si>
  <si>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</si>
  <si>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</si>
  <si>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</si>
  <si>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</si>
  <si>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</si>
  <si>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</si>
  <si>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</si>
  <si>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</si>
  <si>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</si>
  <si>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</si>
  <si>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fevereiro de 2013</t>
  </si>
  <si>
    <r>
      <t xml:space="preserve">Chipre </t>
    </r>
    <r>
      <rPr>
        <vertAlign val="superscript"/>
        <sz val="8"/>
        <color indexed="63"/>
        <rFont val="Arial"/>
        <family val="2"/>
      </rPr>
      <t>(2)</t>
    </r>
  </si>
  <si>
    <r>
      <t xml:space="preserve">Eslovénia </t>
    </r>
    <r>
      <rPr>
        <vertAlign val="superscript"/>
        <sz val="8"/>
        <color indexed="63"/>
        <rFont val="Arial"/>
        <family val="2"/>
      </rPr>
      <t>(2)</t>
    </r>
  </si>
  <si>
    <r>
      <t xml:space="preserve">Estónia </t>
    </r>
    <r>
      <rPr>
        <vertAlign val="superscript"/>
        <sz val="8"/>
        <color indexed="63"/>
        <rFont val="Arial"/>
        <family val="2"/>
      </rPr>
      <t>(3)</t>
    </r>
  </si>
  <si>
    <r>
      <t xml:space="preserve">Grécia </t>
    </r>
    <r>
      <rPr>
        <vertAlign val="superscript"/>
        <sz val="8"/>
        <color indexed="63"/>
        <rFont val="Arial"/>
        <family val="2"/>
      </rPr>
      <t>(1)</t>
    </r>
  </si>
  <si>
    <r>
      <t xml:space="preserve">Hungria </t>
    </r>
    <r>
      <rPr>
        <vertAlign val="superscript"/>
        <sz val="8"/>
        <color indexed="63"/>
        <rFont val="Arial"/>
        <family val="2"/>
      </rPr>
      <t>(3)</t>
    </r>
  </si>
  <si>
    <r>
      <t xml:space="preserve">Reino Unido </t>
    </r>
    <r>
      <rPr>
        <vertAlign val="superscript"/>
        <sz val="8"/>
        <color indexed="63"/>
        <rFont val="Arial"/>
        <family val="2"/>
      </rPr>
      <t>(1)</t>
    </r>
  </si>
  <si>
    <r>
      <t xml:space="preserve">Roménia </t>
    </r>
    <r>
      <rPr>
        <vertAlign val="superscript"/>
        <sz val="8"/>
        <color indexed="63"/>
        <rFont val="Arial"/>
        <family val="2"/>
      </rPr>
      <t>(2)</t>
    </r>
  </si>
  <si>
    <r>
      <t xml:space="preserve">Japão </t>
    </r>
    <r>
      <rPr>
        <vertAlign val="superscript"/>
        <sz val="8"/>
        <color indexed="63"/>
        <rFont val="Arial"/>
        <family val="2"/>
      </rPr>
      <t>(3)</t>
    </r>
  </si>
  <si>
    <t>fonte:  Eurostat, dados extraídos em  02 de abril de 2013.</t>
  </si>
  <si>
    <t xml:space="preserve">(1) dezembro de 2012  (total, homens, mulheres e total &lt;25 anos)        (2) dezembro de 2012 (total &lt; 25 anos)        (3) janeiro de 2013  (total, homens, mulheres e total &lt;25 anos)                      </t>
  </si>
  <si>
    <t xml:space="preserve">                 Informação em destaque - taxa desemprego UE 27</t>
  </si>
  <si>
    <t>Março 2013</t>
  </si>
  <si>
    <t xml:space="preserve"> Informação em destaque - tendências do mercado de trabalho     </t>
  </si>
  <si>
    <t xml:space="preserve">      </t>
  </si>
  <si>
    <r>
      <t xml:space="preserve">tendências do mercado de trabalho </t>
    </r>
    <r>
      <rPr>
        <vertAlign val="superscript"/>
        <sz val="10"/>
        <color theme="1"/>
        <rFont val="Arial"/>
        <family val="2"/>
      </rPr>
      <t>(1)</t>
    </r>
  </si>
  <si>
    <t>Abril de 2013</t>
  </si>
  <si>
    <t xml:space="preserve"> Abril de 2013 </t>
  </si>
  <si>
    <t>estrutura empresarial - indicadores globais</t>
  </si>
  <si>
    <t>empresas</t>
  </si>
  <si>
    <t>estabelecimentos</t>
  </si>
  <si>
    <t>B. Indústrias extractivas</t>
  </si>
  <si>
    <t>18 - Impressão e reprodução de suportes gravados</t>
  </si>
  <si>
    <t>27 - Fabricação de equipamento eléctrico</t>
  </si>
  <si>
    <t xml:space="preserve"> População com emprego </t>
  </si>
  <si>
    <t xml:space="preserve">População total    </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</si>
  <si>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</si>
  <si>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</si>
  <si>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</si>
  <si>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</si>
  <si>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</si>
  <si>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</si>
  <si>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 xml:space="preserve"> abril de 2013</t>
  </si>
  <si>
    <t>redução ou suspensão da prestação do trabalho em situações de crise empresarial (lay-off)</t>
  </si>
  <si>
    <t>informação trimestral</t>
  </si>
  <si>
    <t>1.º trimestre (3)</t>
  </si>
  <si>
    <t>redução dos períodos normais de trabalho</t>
  </si>
  <si>
    <t>Trabalhadores com redução</t>
  </si>
  <si>
    <t>suspensão dos contratos de trabalho</t>
  </si>
  <si>
    <t>Trabalhadores com suspensão</t>
  </si>
  <si>
    <r>
      <t xml:space="preserve">redução e suspensão </t>
    </r>
    <r>
      <rPr>
        <b/>
        <vertAlign val="superscript"/>
        <sz val="8"/>
        <color indexed="17"/>
        <rFont val="Arial"/>
        <family val="2"/>
      </rPr>
      <t>(4)</t>
    </r>
  </si>
  <si>
    <t>Trabalhadores c/ redução + suspensão</t>
  </si>
  <si>
    <t>4º trimestre 2007</t>
  </si>
  <si>
    <t>Lisboa e V.Tejo</t>
  </si>
  <si>
    <r>
      <t xml:space="preserve">redução e suspensão </t>
    </r>
    <r>
      <rPr>
        <b/>
        <vertAlign val="superscript"/>
        <sz val="8"/>
        <color indexed="17"/>
        <rFont val="Arial"/>
        <family val="2"/>
      </rPr>
      <t>(2)</t>
    </r>
    <r>
      <rPr>
        <b/>
        <sz val="8"/>
        <color indexed="17"/>
        <rFont val="Arial"/>
        <family val="2"/>
      </rPr>
      <t xml:space="preserve"> </t>
    </r>
  </si>
  <si>
    <t>Redução</t>
  </si>
  <si>
    <t>Suspensão</t>
  </si>
  <si>
    <r>
      <t xml:space="preserve">Redução e suspensão </t>
    </r>
    <r>
      <rPr>
        <vertAlign val="superscript"/>
        <sz val="8"/>
        <color indexed="63"/>
        <rFont val="Arial"/>
        <family val="2"/>
      </rPr>
      <t>(4)</t>
    </r>
  </si>
  <si>
    <t>(3) Janeiro.        (4) no caso de empresas que apliquem as duas medidas, redução e suspensão, as empresas e os respectivos trabalhadores estão incluídos em ambas, mas são contados apenas uma vez no total.</t>
  </si>
  <si>
    <t>(1) O número de "trabalhadores a despedir" constitui uma intenção; o número de "despedidos", com "revogação por acordo" e  com "outras medidas" constitui o resultado do processo de despedimento coletivo.      (2) janeiro e fevereiro.</t>
  </si>
  <si>
    <t>Engenheiro de const. de edif.e de obras de eng.</t>
  </si>
  <si>
    <t>Operad. de máq.de esc., terrap., de gruas, guind.e simil.</t>
  </si>
  <si>
    <t>Trabalhadores não qualif.de eng. civil e da const.de edif.</t>
  </si>
  <si>
    <t>Mais informação em:  http://www.gee.min-economia.pt</t>
  </si>
  <si>
    <r>
      <t xml:space="preserve">pessoas ao serviço </t>
    </r>
    <r>
      <rPr>
        <b/>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</si>
  <si>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</si>
  <si>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</si>
  <si>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</si>
  <si>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</si>
  <si>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</si>
  <si>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</si>
  <si>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</si>
  <si>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</si>
  <si>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</si>
  <si>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</si>
  <si>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16 - Ind. madeira e cort. exc.mob.; fab.cest. e espart.</t>
  </si>
  <si>
    <t>19 - Fab. coque, prod. petr. refinados e agl. comb.</t>
  </si>
  <si>
    <t>21 - Fab. prod. farmac. de base e prep. farmac.</t>
  </si>
  <si>
    <t>25 - Fab. prod. metálicos, exc. máquinas e equip.</t>
  </si>
  <si>
    <t>26 - Fab. equip. inform., p/com. electr. e ópticos</t>
  </si>
  <si>
    <t>28 - Fabricação de máquinas e de equip., n.e.</t>
  </si>
  <si>
    <t>29 - Fab. veíc .autom., reboq., semi-reboq. e comp.</t>
  </si>
  <si>
    <t>33 - Reparação, manut. e instal. máq. e equip.</t>
  </si>
  <si>
    <t>45 - Com. manut. e rep. veíc. autom. e motociclos</t>
  </si>
  <si>
    <t>46 - Com. por grosso exc. veic. aut. e motociclos</t>
  </si>
  <si>
    <t>47 - Com. a retalho, exc. veíc. autom. e motociclos</t>
  </si>
  <si>
    <t>65 - Seg., resseg. e f. pensões, exc. seg. soc. obrig.</t>
  </si>
  <si>
    <t>N. Activ. administ. e dos serv. de apoio</t>
  </si>
  <si>
    <t>(1) nos estabelecimentos.</t>
  </si>
  <si>
    <t>(2) dos trabalhadores por conta de outrem a tempo completo, que auferiram remuneração completa no período de referência (outubro).</t>
  </si>
  <si>
    <t xml:space="preserve">  Abril de 2013</t>
  </si>
  <si>
    <r>
      <t>5.1</t>
    </r>
    <r>
      <rPr>
        <sz val="8"/>
        <color indexed="63"/>
        <rFont val="Arial"/>
        <family val="2"/>
      </rPr>
      <t xml:space="preserve"> Pes. serv. proteção e segurança</t>
    </r>
  </si>
  <si>
    <r>
      <t xml:space="preserve">9.1 </t>
    </r>
    <r>
      <rPr>
        <sz val="8"/>
        <color indexed="63"/>
        <rFont val="Arial"/>
        <family val="2"/>
      </rPr>
      <t>Trab. não qualif. serv. e comércio</t>
    </r>
  </si>
  <si>
    <r>
      <t xml:space="preserve">9.3 </t>
    </r>
    <r>
      <rPr>
        <sz val="8"/>
        <color indexed="63"/>
        <rFont val="Arial"/>
        <family val="2"/>
      </rPr>
      <t>Trab.não qual.minas,c.civil, ind.trans.</t>
    </r>
  </si>
  <si>
    <r>
      <t>7.1</t>
    </r>
    <r>
      <rPr>
        <sz val="8"/>
        <color indexed="63"/>
        <rFont val="Arial"/>
        <family val="2"/>
      </rPr>
      <t xml:space="preserve"> Operár.e tr.simil.ind.extrat. e c.civil</t>
    </r>
  </si>
  <si>
    <r>
      <t xml:space="preserve">5.2 </t>
    </r>
    <r>
      <rPr>
        <sz val="8"/>
        <color indexed="63"/>
        <rFont val="Arial"/>
        <family val="2"/>
      </rPr>
      <t>Manequins, vend. e demonstradores</t>
    </r>
  </si>
  <si>
    <r>
      <t xml:space="preserve">4.1 </t>
    </r>
    <r>
      <rPr>
        <sz val="8"/>
        <color indexed="63"/>
        <rFont val="Arial"/>
        <family val="2"/>
      </rPr>
      <t>Empregados de escritório</t>
    </r>
  </si>
  <si>
    <r>
      <t xml:space="preserve">7.4 </t>
    </r>
    <r>
      <rPr>
        <sz val="8"/>
        <color indexed="63"/>
        <rFont val="Arial"/>
        <family val="2"/>
      </rPr>
      <t>Out.op.,artífices e trab.similares</t>
    </r>
  </si>
  <si>
    <r>
      <t xml:space="preserve">6.1 </t>
    </r>
    <r>
      <rPr>
        <sz val="8"/>
        <color indexed="63"/>
        <rFont val="Arial"/>
        <family val="2"/>
      </rPr>
      <t>Trab. qualific.da agric.e pesca</t>
    </r>
  </si>
  <si>
    <r>
      <t xml:space="preserve">2.3 </t>
    </r>
    <r>
      <rPr>
        <sz val="8"/>
        <color indexed="63"/>
        <rFont val="Arial"/>
        <family val="2"/>
      </rPr>
      <t>Docentes ens.secund., super. e simil.</t>
    </r>
  </si>
  <si>
    <t>Agric., prod. animal, caça, flor. e pesca</t>
  </si>
  <si>
    <r>
      <t xml:space="preserve">7.4 </t>
    </r>
    <r>
      <rPr>
        <sz val="8"/>
        <color indexed="63"/>
        <rFont val="Arial"/>
        <family val="2"/>
      </rPr>
      <t>Outros operários, art. e trab.simil.</t>
    </r>
  </si>
  <si>
    <r>
      <t>7.1</t>
    </r>
    <r>
      <rPr>
        <sz val="8"/>
        <color indexed="63"/>
        <rFont val="Arial"/>
        <family val="2"/>
      </rPr>
      <t xml:space="preserve"> Operários trab.sim.ind.ext.c.civ.</t>
    </r>
  </si>
  <si>
    <r>
      <t xml:space="preserve">6.1 </t>
    </r>
    <r>
      <rPr>
        <sz val="8"/>
        <color indexed="63"/>
        <rFont val="Arial"/>
        <family val="2"/>
      </rPr>
      <t>Trab. qualificados da agric. e pesca</t>
    </r>
  </si>
  <si>
    <t>Desemprego registado</t>
  </si>
  <si>
    <t>Indisponíveis temporariamente</t>
  </si>
  <si>
    <r>
      <t>8.2</t>
    </r>
    <r>
      <rPr>
        <sz val="8"/>
        <color indexed="63"/>
        <rFont val="Arial"/>
        <family val="2"/>
      </rPr>
      <t xml:space="preserve"> </t>
    </r>
    <r>
      <rPr>
        <sz val="7"/>
        <color indexed="63"/>
        <rFont val="Arial"/>
        <family val="2"/>
      </rPr>
      <t>Operadores máq. e trab. montagem</t>
    </r>
  </si>
  <si>
    <t>dezembro 2011</t>
  </si>
  <si>
    <t>dezembro 2012</t>
  </si>
  <si>
    <t>… por tipo de subsídio</t>
  </si>
  <si>
    <t>… por centro distrital</t>
  </si>
  <si>
    <r>
      <t>beneficiários:</t>
    </r>
    <r>
      <rPr>
        <b/>
        <vertAlign val="superscript"/>
        <sz val="9"/>
        <color theme="3"/>
        <rFont val="Arial"/>
        <family val="2"/>
      </rPr>
      <t xml:space="preserve"> (2)</t>
    </r>
  </si>
  <si>
    <t>valor médio (€)
mar. 2013</t>
  </si>
  <si>
    <r>
      <t xml:space="preserve">notas: </t>
    </r>
    <r>
      <rPr>
        <sz val="7"/>
        <color indexed="63"/>
        <rFont val="Arial"/>
        <family val="2"/>
      </rPr>
      <t>dados sujeitos a atualizações; situação da base de dados a 2 de abril de 2013.</t>
    </r>
  </si>
  <si>
    <r>
      <t xml:space="preserve">nota: </t>
    </r>
    <r>
      <rPr>
        <sz val="7"/>
        <color indexed="63"/>
        <rFont val="Arial"/>
        <family val="2"/>
      </rPr>
      <t xml:space="preserve">situação da base de dados </t>
    </r>
    <r>
      <rPr>
        <sz val="7"/>
        <rFont val="Arial"/>
        <family val="2"/>
      </rPr>
      <t>em 31 de março de 2013.</t>
    </r>
  </si>
  <si>
    <r>
      <t xml:space="preserve">nota: </t>
    </r>
    <r>
      <rPr>
        <sz val="7"/>
        <color indexed="63"/>
        <rFont val="Arial"/>
        <family val="2"/>
      </rPr>
      <t>situação da base de dad</t>
    </r>
    <r>
      <rPr>
        <sz val="7"/>
        <rFont val="Arial"/>
        <family val="2"/>
      </rPr>
      <t>os em 2 de abril de 2013.</t>
    </r>
  </si>
  <si>
    <r>
      <t xml:space="preserve">nota: </t>
    </r>
    <r>
      <rPr>
        <sz val="7"/>
        <rFont val="Arial"/>
        <family val="2"/>
      </rPr>
      <t>situação da base de dados em 2 de abril 2013.</t>
    </r>
  </si>
  <si>
    <r>
      <t xml:space="preserve">notas: </t>
    </r>
    <r>
      <rPr>
        <sz val="7"/>
        <rFont val="Arial"/>
        <family val="2"/>
      </rPr>
      <t>situação da base de dados em 2 de abril 2013.</t>
    </r>
  </si>
  <si>
    <t>A. Agric., pr. animal, caça, flor.e pesca</t>
  </si>
  <si>
    <t>D. Elect., gás, vap., ág.quente/fria, ar frio</t>
  </si>
  <si>
    <t>E. Capt., trat., dist.; san., despoluição</t>
  </si>
  <si>
    <t>G. Com. gros. e retalho, rep.veíc.autom.</t>
  </si>
  <si>
    <t>M. Ativ. consul., científ., técnicas e sim.</t>
  </si>
  <si>
    <t>O. Adm. pública e defesa; s. soc. obrig.</t>
  </si>
  <si>
    <t>Q. Ativ. de saúde humana e apoio social</t>
  </si>
  <si>
    <t>R. Ativ. artíst., espect., desp. e recreat.</t>
  </si>
  <si>
    <t>U. Ativ. org. inter. e out.inst.extra-territ.</t>
  </si>
  <si>
    <t>20 - Fab. prod. quím. e fib. sintéticas ou artificiais</t>
  </si>
  <si>
    <t>22 - Fab. de art. de borracha e de mat. plásticas</t>
  </si>
  <si>
    <t>23 - Fab. de outros prod. minerais não metálicos</t>
  </si>
  <si>
    <t>17 - Fab. de pasta, de papel, cartão e seus artigos</t>
  </si>
  <si>
    <t>64 - Ativ. serv. financ., exc. seguros e f. pensões</t>
  </si>
  <si>
    <t>66 - Ativ. aux. de serv. financeiros e dos seguros</t>
  </si>
  <si>
    <t>J. Ativ. de inform. e de comunicação</t>
  </si>
  <si>
    <t>Dados recolhidos até:   30 de abril de 2013</t>
  </si>
  <si>
    <t>Programas de form. e emprego</t>
  </si>
  <si>
    <t>fonte: IEFP/MEE, Síntese de Programas e Medidas de Emprego e F. Profissional e Relatório Mensal de Execução Física e Financeira.</t>
  </si>
  <si>
    <t xml:space="preserve">  Acidentes de trabalho </t>
  </si>
  <si>
    <t>acidentes de trabalho  - indicadores globais</t>
  </si>
  <si>
    <t xml:space="preserve"> acidentes de trabalho</t>
  </si>
  <si>
    <t>não mortais</t>
  </si>
  <si>
    <t>mortais</t>
  </si>
  <si>
    <t>acidentes de trabalho não mortais com ausências</t>
  </si>
  <si>
    <t>dias de trabalho perdidos</t>
  </si>
  <si>
    <t>Ignorado</t>
  </si>
  <si>
    <t>acidentes de trabalho  - actividade económica e natureza da lesão</t>
  </si>
  <si>
    <t>cabeça</t>
  </si>
  <si>
    <t>pescoço, incl. esp. e vert. pescoço</t>
  </si>
  <si>
    <t>costas, incl. esp. e vert. costas</t>
  </si>
  <si>
    <t>tórax e orgãos torácicos</t>
  </si>
  <si>
    <t>extremid. superiores</t>
  </si>
  <si>
    <t>extremid. inferiores</t>
  </si>
  <si>
    <t>corpo inteiro e part. múltiplas</t>
  </si>
  <si>
    <t>outras partes do corpo</t>
  </si>
  <si>
    <t>ignorado</t>
  </si>
  <si>
    <t>A. Agric., p.anim., caça, flor.e pesca</t>
  </si>
  <si>
    <t>B. Indústrias extrativas</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</si>
  <si>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</si>
  <si>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</si>
  <si>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</si>
  <si>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</si>
  <si>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</si>
  <si>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</si>
  <si>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</si>
  <si>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</si>
  <si>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</si>
  <si>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</si>
  <si>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</si>
  <si>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</si>
  <si>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</si>
  <si>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</si>
  <si>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</si>
  <si>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33 - Repar., manut. e inst. máq. e equip.</t>
  </si>
  <si>
    <t>D. Elet., gás, vapor, água e ar frio</t>
  </si>
  <si>
    <t>E. Capt.,trat.,dist.; san.,despoluição</t>
  </si>
  <si>
    <t>G. Comércio gros.e ret., repar v.aut.</t>
  </si>
  <si>
    <t>I. Alojamento, restauração e sim.</t>
  </si>
  <si>
    <t>J. Ativid. de infor.e de comunicação</t>
  </si>
  <si>
    <t>K. Ativ. financeiras e de seguros</t>
  </si>
  <si>
    <t>M. Ativ. consult., cient., técn. e sim.</t>
  </si>
  <si>
    <t>N. Ativ. admin. e serviços de apoio</t>
  </si>
  <si>
    <t>O. Ad. públ. e defesa; s.social obrig.</t>
  </si>
  <si>
    <t>Q. Ativ.saúde humana e ap. social</t>
  </si>
  <si>
    <t>R. Ativ. artíst., esp.,desp. e recreat.</t>
  </si>
  <si>
    <t>T. Famílias com empr. domésticos</t>
  </si>
  <si>
    <t>U. Org. internac. e out. inst. ext-ter.</t>
  </si>
  <si>
    <t>nota: Os dados apresentados não incluem acidentes de trajeto.</t>
  </si>
  <si>
    <t>fonte: GEE/MEE, Acidentes de Trabalho.</t>
  </si>
  <si>
    <t>Mais informação em:  http://www.gep.mtss.gov.pt/estatistica/acidentes/index.php</t>
  </si>
  <si>
    <t xml:space="preserve">          </t>
  </si>
  <si>
    <r>
      <t xml:space="preserve">indic. confiança dos consumidores </t>
    </r>
    <r>
      <rPr>
        <sz val="6"/>
        <color theme="3"/>
        <rFont val="Arial"/>
        <family val="2"/>
      </rPr>
      <t>(mm3m)</t>
    </r>
  </si>
  <si>
    <t>Agric., pr. animal, caça, flor. e pesca</t>
  </si>
  <si>
    <r>
      <t xml:space="preserve">9.3 </t>
    </r>
    <r>
      <rPr>
        <sz val="7"/>
        <color indexed="63"/>
        <rFont val="Arial"/>
        <family val="2"/>
      </rPr>
      <t>Trab. n/qual. minas,c.civil,ind.trans.</t>
    </r>
  </si>
  <si>
    <r>
      <t xml:space="preserve">5.2 </t>
    </r>
    <r>
      <rPr>
        <sz val="8"/>
        <color indexed="63"/>
        <rFont val="Arial"/>
        <family val="2"/>
      </rPr>
      <t>Manequins, vend. e demonstradores.</t>
    </r>
  </si>
  <si>
    <t>Agric., pr.animal, caça, floresta e pesca</t>
  </si>
  <si>
    <t>Data de disponibilização:  2 de maio de 2013</t>
  </si>
  <si>
    <t>Estrutura empresarial</t>
  </si>
  <si>
    <t>Segurança Social</t>
  </si>
  <si>
    <t>"CCT Comércio por grosso de produtos farmacêuticos"</t>
  </si>
  <si>
    <t xml:space="preserve">  Transportes aéreos de passageiros  </t>
  </si>
  <si>
    <t xml:space="preserve">  Artigos de vestuário  </t>
  </si>
  <si>
    <t xml:space="preserve">  Outros artigos e acessórios de vestuário  </t>
  </si>
  <si>
    <t xml:space="preserve">  Calçado  </t>
  </si>
  <si>
    <t xml:space="preserve">  Serviços de alojamento   </t>
  </si>
  <si>
    <t xml:space="preserve">  Combustíveis e lubrificantes para equipamento de transporte pessoal  </t>
  </si>
  <si>
    <t xml:space="preserve">  Equipamento para recepção, registo e reprodução de som e imagem</t>
  </si>
  <si>
    <t xml:space="preserve">  Seguros relacionados com a saúde (1)</t>
  </si>
  <si>
    <t xml:space="preserve">  Equipamento fotográfico e cinematográfico e instrumentos de óptica</t>
  </si>
  <si>
    <t xml:space="preserve">  Outros artigos para actividades de recreação e lazer</t>
  </si>
</sst>
</file>

<file path=xl/styles.xml><?xml version="1.0" encoding="utf-8"?>
<styleSheet xmlns="http://schemas.openxmlformats.org/spreadsheetml/2006/main">
  <numFmts count="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s>
  <fonts count="149">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b/>
      <sz val="7"/>
      <color indexed="17"/>
      <name val="Arial"/>
      <family val="2"/>
    </font>
    <font>
      <sz val="7"/>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i/>
      <sz val="8"/>
      <color indexed="17"/>
      <name val="Arial"/>
      <family val="2"/>
    </font>
    <font>
      <b/>
      <sz val="9"/>
      <color indexed="17"/>
      <name val="Arial"/>
      <family val="2"/>
    </font>
    <font>
      <sz val="10"/>
      <color indexed="8"/>
      <name val="Arial"/>
      <family val="2"/>
    </font>
    <font>
      <sz val="9"/>
      <color indexed="8"/>
      <name val="Arial"/>
      <family val="2"/>
    </font>
    <font>
      <sz val="10"/>
      <color rgb="FF008000"/>
      <name val="Arial"/>
      <family val="2"/>
    </font>
    <font>
      <sz val="8"/>
      <color rgb="FF008000"/>
      <name val="Arial"/>
      <family val="2"/>
    </font>
    <font>
      <sz val="9"/>
      <color rgb="FF008000"/>
      <name val="Arial"/>
      <family val="2"/>
    </font>
    <font>
      <sz val="6"/>
      <name val="Arial"/>
      <family val="2"/>
    </font>
    <font>
      <b/>
      <sz val="7.5"/>
      <color indexed="17"/>
      <name val="Arial"/>
      <family val="2"/>
    </font>
    <font>
      <vertAlign val="superscript"/>
      <sz val="7.5"/>
      <color indexed="63"/>
      <name val="Arial"/>
      <family val="2"/>
    </font>
    <font>
      <b/>
      <sz val="10"/>
      <color indexed="12"/>
      <name val="Arial"/>
      <family val="2"/>
    </font>
    <font>
      <sz val="7"/>
      <color indexed="8"/>
      <name val="Arial"/>
      <family val="2"/>
    </font>
    <font>
      <sz val="9"/>
      <color indexed="9"/>
      <name val="Arial"/>
      <family val="2"/>
    </font>
    <font>
      <b/>
      <sz val="8"/>
      <color rgb="FFFF0000"/>
      <name val="Arial"/>
      <family val="2"/>
    </font>
    <font>
      <sz val="8"/>
      <color rgb="FFFF0000"/>
      <name val="Arial"/>
      <family val="2"/>
    </font>
    <font>
      <sz val="7"/>
      <color rgb="FFFF0000"/>
      <name val="Arial"/>
      <family val="2"/>
    </font>
    <font>
      <b/>
      <sz val="10"/>
      <color indexed="8"/>
      <name val="Arial"/>
      <family val="2"/>
    </font>
    <font>
      <b/>
      <sz val="10"/>
      <color rgb="FF008000"/>
      <name val="Arial"/>
      <family val="2"/>
    </font>
    <font>
      <u/>
      <sz val="10"/>
      <name val="Arial"/>
      <family val="2"/>
    </font>
    <font>
      <sz val="8"/>
      <color rgb="FFCC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5"/>
      <color theme="3"/>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b/>
      <sz val="9"/>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7"/>
      <name val="Arial"/>
      <family val="2"/>
    </font>
    <font>
      <u/>
      <sz val="10"/>
      <color theme="5"/>
      <name val="Arial"/>
      <family val="2"/>
    </font>
    <font>
      <b/>
      <sz val="8"/>
      <color theme="5"/>
      <name val="Arial"/>
      <family val="2"/>
    </font>
    <font>
      <sz val="9"/>
      <color theme="5"/>
      <name val="Arial"/>
      <family val="2"/>
    </font>
    <font>
      <u/>
      <sz val="10"/>
      <color theme="6"/>
      <name val="Arial"/>
      <family val="2"/>
    </font>
    <font>
      <sz val="9"/>
      <color theme="6"/>
      <name val="Arial"/>
      <family val="2"/>
    </font>
    <font>
      <sz val="9"/>
      <color theme="7"/>
      <name val="Arial"/>
      <family val="2"/>
    </font>
    <font>
      <b/>
      <sz val="8"/>
      <color indexed="24"/>
      <name val="Arial"/>
      <family val="2"/>
    </font>
    <font>
      <b/>
      <sz val="8"/>
      <color theme="9"/>
      <name val="Arial"/>
      <family val="2"/>
    </font>
    <font>
      <sz val="10"/>
      <color theme="9"/>
      <name val="Arial"/>
      <family val="2"/>
    </font>
    <font>
      <vertAlign val="superscript"/>
      <sz val="10"/>
      <color theme="1"/>
      <name val="Arial"/>
      <family val="2"/>
    </font>
    <font>
      <sz val="10"/>
      <color theme="1"/>
      <name val="Arial"/>
      <family val="2"/>
    </font>
    <font>
      <b/>
      <vertAlign val="superscript"/>
      <sz val="8"/>
      <color indexed="17"/>
      <name val="Arial"/>
      <family val="2"/>
    </font>
    <font>
      <sz val="7"/>
      <color theme="1"/>
      <name val="Arial"/>
      <family val="2"/>
    </font>
    <font>
      <b/>
      <vertAlign val="superscript"/>
      <sz val="7"/>
      <color theme="3"/>
      <name val="Arial"/>
      <family val="2"/>
    </font>
    <font>
      <vertAlign val="superscript"/>
      <sz val="7"/>
      <color theme="3"/>
      <name val="Arial"/>
      <family val="2"/>
    </font>
    <font>
      <sz val="8"/>
      <color theme="1"/>
      <name val="Arial"/>
      <family val="2"/>
    </font>
    <font>
      <sz val="10"/>
      <color theme="4"/>
      <name val="Arial"/>
      <family val="2"/>
    </font>
    <font>
      <b/>
      <sz val="8"/>
      <color indexed="61"/>
      <name val="Arial"/>
      <family val="2"/>
    </font>
    <font>
      <sz val="7"/>
      <color indexed="20"/>
      <name val="Arial"/>
      <family val="2"/>
    </font>
    <font>
      <b/>
      <sz val="9"/>
      <color rgb="FF333333"/>
      <name val="Arial"/>
      <family val="2"/>
    </font>
    <font>
      <sz val="9"/>
      <color rgb="FF333333"/>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solid">
        <fgColor theme="0"/>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solid">
        <fgColor indexed="17"/>
        <bgColor indexed="64"/>
      </patternFill>
    </fill>
    <fill>
      <patternFill patternType="solid">
        <fgColor theme="9" tint="0.79998168889431442"/>
        <bgColor indexed="64"/>
      </patternFill>
    </fill>
    <fill>
      <patternFill patternType="solid">
        <fgColor theme="9" tint="0.79998168889431442"/>
        <bgColor indexed="55"/>
      </patternFill>
    </fill>
  </fills>
  <borders count="7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style="thin">
        <color indexed="22"/>
      </right>
      <top/>
      <bottom/>
      <diagonal/>
    </border>
    <border>
      <left/>
      <right/>
      <top/>
      <bottom style="thin">
        <color indexed="22"/>
      </bottom>
      <diagonal/>
    </border>
    <border>
      <left/>
      <right/>
      <top style="thin">
        <color indexed="22"/>
      </top>
      <bottom style="thin">
        <color indexed="22"/>
      </bottom>
      <diagonal/>
    </border>
    <border>
      <left/>
      <right/>
      <top/>
      <bottom style="thin">
        <color rgb="FFC00000"/>
      </bottom>
      <diagonal/>
    </border>
    <border>
      <left/>
      <right/>
      <top style="thin">
        <color theme="0" tint="-0.24994659260841701"/>
      </top>
      <bottom style="thin">
        <color theme="0" tint="-0.24994659260841701"/>
      </bottom>
      <diagonal/>
    </border>
    <border>
      <left/>
      <right/>
      <top style="thin">
        <color rgb="FFC0C0C0"/>
      </top>
      <bottom style="thin">
        <color indexed="22"/>
      </bottom>
      <diagonal/>
    </border>
    <border>
      <left/>
      <right/>
      <top/>
      <bottom style="thin">
        <color theme="0" tint="-0.24994659260841701"/>
      </bottom>
      <diagonal/>
    </border>
    <border>
      <left/>
      <right/>
      <top style="thin">
        <color rgb="FFC0C0C0"/>
      </top>
      <bottom style="thin">
        <color rgb="FFC0C0C0"/>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style="thin">
        <color rgb="FFC0C0C0"/>
      </top>
      <bottom/>
      <diagonal/>
    </border>
    <border>
      <left/>
      <right style="thin">
        <color indexed="64"/>
      </right>
      <top/>
      <bottom/>
      <diagonal/>
    </border>
    <border>
      <left/>
      <right/>
      <top/>
      <bottom style="medium">
        <color theme="7"/>
      </bottom>
      <diagonal/>
    </border>
    <border>
      <left/>
      <right/>
      <top style="thin">
        <color theme="0" tint="-0.24994659260841701"/>
      </top>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17"/>
      </left>
      <right/>
      <top style="thin">
        <color indexed="17"/>
      </top>
      <bottom style="thin">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top style="thin">
        <color theme="6"/>
      </top>
      <bottom/>
      <diagonal/>
    </border>
  </borders>
  <cellStyleXfs count="76">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97" fillId="0" borderId="0"/>
    <xf numFmtId="0" fontId="126" fillId="0" borderId="0" applyNumberFormat="0" applyFill="0" applyBorder="0" applyAlignment="0" applyProtection="0">
      <alignment vertical="top"/>
      <protection locked="0"/>
    </xf>
    <xf numFmtId="0" fontId="2" fillId="0" borderId="0"/>
    <xf numFmtId="0" fontId="1" fillId="0" borderId="0"/>
    <xf numFmtId="0" fontId="2" fillId="0" borderId="0" applyProtection="0"/>
    <xf numFmtId="0" fontId="2" fillId="0" borderId="0"/>
    <xf numFmtId="0" fontId="2" fillId="0" borderId="0"/>
    <xf numFmtId="0" fontId="2" fillId="0" borderId="0"/>
    <xf numFmtId="0" fontId="2" fillId="0" borderId="0"/>
  </cellStyleXfs>
  <cellXfs count="1920">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12" fillId="25" borderId="0" xfId="0" applyFont="1" applyFill="1" applyBorder="1" applyAlignment="1">
      <alignment horizontal="right"/>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64" fontId="11" fillId="24" borderId="12" xfId="40" applyNumberFormat="1" applyFont="1" applyFill="1" applyBorder="1" applyAlignment="1">
      <alignment horizontal="center" wrapText="1"/>
    </xf>
    <xf numFmtId="164" fontId="11" fillId="24" borderId="1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3"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0" fontId="11" fillId="24" borderId="0" xfId="40" applyFont="1" applyFill="1" applyBorder="1" applyAlignment="1">
      <alignment horizontal="center"/>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3" fontId="12"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3" fontId="12" fillId="29" borderId="0" xfId="60" applyNumberFormat="1" applyFont="1" applyFill="1" applyBorder="1" applyAlignment="1">
      <alignment horizontal="center" wrapText="1"/>
    </xf>
    <xf numFmtId="164" fontId="77" fillId="24" borderId="0" xfId="40" applyNumberFormat="1" applyFont="1" applyFill="1" applyBorder="1" applyAlignment="1">
      <alignment horizontal="center" wrapText="1"/>
    </xf>
    <xf numFmtId="164" fontId="70" fillId="24" borderId="0" xfId="40" applyNumberFormat="1" applyFont="1" applyFill="1" applyBorder="1" applyAlignment="1">
      <alignment horizontal="center" wrapText="1"/>
    </xf>
    <xf numFmtId="0" fontId="35" fillId="24" borderId="0" xfId="40" applyFont="1" applyFill="1" applyBorder="1"/>
    <xf numFmtId="169" fontId="36" fillId="24" borderId="0" xfId="40" applyNumberFormat="1" applyFont="1" applyFill="1" applyBorder="1" applyAlignment="1">
      <alignment horizontal="center" wrapText="1"/>
    </xf>
    <xf numFmtId="169" fontId="12" fillId="24" borderId="0" xfId="40" applyNumberFormat="1" applyFont="1" applyFill="1" applyBorder="1" applyAlignment="1">
      <alignment horizontal="center" wrapText="1"/>
    </xf>
    <xf numFmtId="168" fontId="12" fillId="24" borderId="0" xfId="40" applyNumberFormat="1" applyFont="1" applyFill="1" applyBorder="1" applyAlignment="1">
      <alignment horizontal="center" wrapText="1"/>
    </xf>
    <xf numFmtId="169" fontId="11" fillId="24" borderId="0" xfId="40" applyNumberFormat="1" applyFont="1" applyFill="1" applyBorder="1" applyAlignment="1">
      <alignment horizontal="center" wrapText="1"/>
    </xf>
    <xf numFmtId="168" fontId="11" fillId="24" borderId="0" xfId="40" applyNumberFormat="1" applyFont="1" applyFill="1" applyBorder="1" applyAlignment="1">
      <alignment horizontal="center" wrapText="1"/>
    </xf>
    <xf numFmtId="0" fontId="12" fillId="24" borderId="0" xfId="40" applyFont="1" applyFill="1" applyBorder="1" applyAlignment="1">
      <alignment horizontal="left"/>
    </xf>
    <xf numFmtId="0" fontId="12" fillId="24" borderId="0" xfId="40" applyFont="1" applyFill="1" applyBorder="1"/>
    <xf numFmtId="0" fontId="11" fillId="24" borderId="0" xfId="40" applyFont="1" applyFill="1" applyBorder="1" applyAlignment="1">
      <alignment horizontal="right"/>
    </xf>
    <xf numFmtId="0" fontId="16" fillId="24" borderId="0" xfId="40" applyFont="1" applyFill="1" applyBorder="1" applyAlignment="1">
      <alignment horizontal="left"/>
    </xf>
    <xf numFmtId="0" fontId="16" fillId="24" borderId="0" xfId="40" applyFont="1" applyFill="1" applyBorder="1" applyAlignment="1">
      <alignment horizontal="left" vertical="center" wrapText="1"/>
    </xf>
    <xf numFmtId="168" fontId="12" fillId="24"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0" borderId="0" xfId="51" applyFont="1" applyBorder="1" applyAlignment="1">
      <alignment vertical="top"/>
    </xf>
    <xf numFmtId="0" fontId="10" fillId="25" borderId="0" xfId="51" applyFont="1" applyFill="1" applyBorder="1"/>
    <xf numFmtId="0" fontId="5" fillId="25" borderId="0" xfId="51" applyFont="1" applyFill="1" applyBorder="1"/>
    <xf numFmtId="0" fontId="11" fillId="25" borderId="12" xfId="51" applyFont="1" applyFill="1" applyBorder="1" applyAlignment="1">
      <alignment horizontal="center" vertical="center"/>
    </xf>
    <xf numFmtId="167" fontId="12" fillId="24" borderId="0" xfId="61" applyNumberFormat="1" applyFont="1" applyFill="1" applyBorder="1" applyAlignment="1">
      <alignment horizontal="center" wrapText="1"/>
    </xf>
    <xf numFmtId="0" fontId="11" fillId="25" borderId="0" xfId="51" applyFont="1" applyFill="1" applyBorder="1" applyAlignment="1">
      <alignment horizontal="center" vertical="center"/>
    </xf>
    <xf numFmtId="0" fontId="11" fillId="25" borderId="13" xfId="51" applyFont="1" applyFill="1" applyBorder="1" applyAlignment="1">
      <alignment horizontal="center" vertical="center"/>
    </xf>
    <xf numFmtId="49" fontId="11" fillId="25" borderId="13" xfId="51" applyNumberFormat="1" applyFont="1" applyFill="1" applyBorder="1" applyAlignment="1">
      <alignment horizontal="center" vertical="center" wrapText="1"/>
    </xf>
    <xf numFmtId="49" fontId="11" fillId="25" borderId="0"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3" fontId="16" fillId="24" borderId="0" xfId="61" applyNumberFormat="1" applyFont="1" applyFill="1" applyBorder="1" applyAlignment="1">
      <alignment horizontal="center" wrapText="1"/>
    </xf>
    <xf numFmtId="0" fontId="9" fillId="25" borderId="0" xfId="51" applyFont="1" applyFill="1" applyAlignment="1">
      <alignment horizontal="center"/>
    </xf>
    <xf numFmtId="0" fontId="9" fillId="0" borderId="0" xfId="51" applyFont="1" applyAlignment="1">
      <alignment horizontal="center"/>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10" fillId="25" borderId="0" xfId="51" applyFont="1" applyFill="1" applyBorder="1" applyAlignment="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28" fillId="25" borderId="0" xfId="51" applyFont="1" applyFill="1" applyBorder="1"/>
    <xf numFmtId="4" fontId="11" fillId="27" borderId="0" xfId="61" applyNumberFormat="1" applyFont="1" applyFill="1" applyBorder="1" applyAlignment="1">
      <alignment horizontal="right" wrapText="1" indent="4"/>
    </xf>
    <xf numFmtId="0" fontId="49" fillId="0" borderId="0" xfId="51" applyFont="1"/>
    <xf numFmtId="0" fontId="81" fillId="26" borderId="0" xfId="51" applyFont="1" applyFill="1"/>
    <xf numFmtId="0" fontId="81" fillId="0" borderId="0" xfId="51" applyFont="1"/>
    <xf numFmtId="3" fontId="16" fillId="25" borderId="0" xfId="51" applyNumberFormat="1" applyFont="1" applyFill="1" applyBorder="1" applyAlignment="1">
      <alignment horizontal="center"/>
    </xf>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0" fontId="16" fillId="25" borderId="0" xfId="51" applyFont="1" applyFill="1" applyBorder="1"/>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3" fontId="71" fillId="25" borderId="0" xfId="51" applyNumberFormat="1" applyFont="1" applyFill="1" applyBorder="1" applyAlignment="1">
      <alignment horizontal="center"/>
    </xf>
    <xf numFmtId="0" fontId="73" fillId="25" borderId="0" xfId="51" applyFont="1" applyFill="1" applyBorder="1" applyAlignme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1" fillId="25" borderId="0" xfId="62" applyFont="1" applyFill="1" applyBorder="1" applyAlignment="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11" fillId="25" borderId="0" xfId="62" applyFont="1" applyFill="1" applyBorder="1" applyAlignment="1">
      <alignment horizontal="center" vertical="center"/>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64" fillId="24" borderId="0" xfId="40" applyNumberFormat="1" applyFont="1" applyFill="1" applyBorder="1" applyAlignment="1">
      <alignment horizontal="center" wrapText="1"/>
    </xf>
    <xf numFmtId="164" fontId="16" fillId="25" borderId="0" xfId="40" applyNumberFormat="1" applyFont="1" applyFill="1" applyBorder="1" applyAlignment="1">
      <alignment horizontal="right" wrapText="1"/>
    </xf>
    <xf numFmtId="3" fontId="64" fillId="24" borderId="0" xfId="40" applyNumberFormat="1" applyFont="1" applyFill="1" applyBorder="1" applyAlignment="1">
      <alignment horizontal="center" wrapText="1"/>
    </xf>
    <xf numFmtId="3" fontId="16" fillId="25" borderId="0" xfId="40" applyNumberFormat="1" applyFont="1" applyFill="1" applyBorder="1" applyAlignment="1">
      <alignment horizontal="right" wrapText="1"/>
    </xf>
    <xf numFmtId="0" fontId="11" fillId="24" borderId="0" xfId="40" quotePrefix="1" applyFont="1" applyFill="1" applyBorder="1" applyAlignment="1">
      <alignment horizontal="left"/>
    </xf>
    <xf numFmtId="167" fontId="64" fillId="24" borderId="0" xfId="40" applyNumberFormat="1" applyFont="1" applyFill="1" applyBorder="1" applyAlignment="1">
      <alignment horizontal="center" wrapText="1"/>
    </xf>
    <xf numFmtId="167" fontId="16" fillId="25" borderId="0" xfId="40" applyNumberFormat="1" applyFont="1" applyFill="1" applyBorder="1" applyAlignment="1">
      <alignment horizontal="right"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0" fontId="11" fillId="25" borderId="0" xfId="0" applyFont="1" applyFill="1" applyBorder="1" applyAlignment="1">
      <alignment horizontal="center" vertical="center"/>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2" fillId="0" borderId="0" xfId="62"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16" fillId="25" borderId="0" xfId="62" applyFont="1" applyFill="1" applyBorder="1"/>
    <xf numFmtId="0" fontId="16" fillId="25" borderId="0" xfId="62" applyFont="1" applyFill="1" applyBorder="1" applyAlignment="1">
      <alignment vertical="top" wrapText="1"/>
    </xf>
    <xf numFmtId="0" fontId="60" fillId="25" borderId="0" xfId="62" applyFont="1" applyFill="1" applyBorder="1" applyAlignment="1">
      <alignment wrapText="1"/>
    </xf>
    <xf numFmtId="0" fontId="2" fillId="0" borderId="0" xfId="62" applyFill="1" applyBorder="1" applyAlignment="1"/>
    <xf numFmtId="0" fontId="68" fillId="25" borderId="0" xfId="62" applyFont="1" applyFill="1" applyBorder="1" applyAlignment="1">
      <alignment vertical="center"/>
    </xf>
    <xf numFmtId="0" fontId="69" fillId="25" borderId="0" xfId="62" applyFont="1" applyFill="1" applyBorder="1" applyAlignment="1">
      <alignment vertical="center"/>
    </xf>
    <xf numFmtId="0" fontId="73"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3" fontId="11" fillId="28" borderId="0" xfId="62" applyNumberFormat="1" applyFont="1" applyFill="1" applyBorder="1" applyAlignment="1">
      <alignment horizontal="center"/>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165" fontId="82" fillId="27" borderId="0" xfId="61" applyNumberFormat="1" applyFont="1" applyFill="1" applyBorder="1" applyAlignment="1">
      <alignment horizontal="center" wrapText="1"/>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6" fillId="25" borderId="0" xfId="62" applyFont="1" applyFill="1" applyBorder="1" applyAlignment="1">
      <alignment horizontal="right" indent="2"/>
    </xf>
    <xf numFmtId="0" fontId="11" fillId="25" borderId="0" xfId="0" applyFont="1" applyFill="1" applyBorder="1" applyAlignment="1">
      <alignment horizontal="right"/>
    </xf>
    <xf numFmtId="0" fontId="13" fillId="25" borderId="0" xfId="0" applyFont="1" applyFill="1"/>
    <xf numFmtId="165" fontId="16" fillId="25" borderId="0" xfId="0" applyNumberFormat="1" applyFont="1" applyFill="1" applyBorder="1" applyAlignment="1">
      <alignment horizontal="right"/>
    </xf>
    <xf numFmtId="3" fontId="12" fillId="25" borderId="0" xfId="0" applyNumberFormat="1" applyFont="1" applyFill="1" applyBorder="1" applyAlignment="1">
      <alignment horizontal="center"/>
    </xf>
    <xf numFmtId="0" fontId="11" fillId="26" borderId="0" xfId="0" applyFont="1" applyFill="1" applyBorder="1" applyAlignment="1">
      <alignment horizontal="center"/>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0" fontId="69" fillId="25" borderId="0" xfId="0" applyFont="1" applyFill="1"/>
    <xf numFmtId="3" fontId="11" fillId="25" borderId="0" xfId="0" applyNumberFormat="1" applyFont="1" applyFill="1" applyBorder="1" applyAlignment="1">
      <alignment horizontal="center"/>
    </xf>
    <xf numFmtId="1" fontId="11" fillId="25" borderId="0" xfId="0" applyNumberFormat="1" applyFont="1" applyFill="1" applyBorder="1" applyAlignment="1">
      <alignment horizontal="center"/>
    </xf>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7"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0" fillId="25" borderId="0" xfId="0" applyFill="1" applyBorder="1" applyAlignment="1"/>
    <xf numFmtId="167" fontId="11" fillId="27" borderId="0" xfId="40" applyNumberFormat="1" applyFont="1" applyFill="1" applyBorder="1" applyAlignment="1">
      <alignment wrapText="1"/>
    </xf>
    <xf numFmtId="167" fontId="12" fillId="27" borderId="0" xfId="40" applyNumberFormat="1" applyFont="1" applyFill="1" applyBorder="1" applyAlignment="1">
      <alignment wrapText="1"/>
    </xf>
    <xf numFmtId="0" fontId="73" fillId="25" borderId="0" xfId="0" applyFont="1" applyFill="1" applyBorder="1"/>
    <xf numFmtId="0" fontId="68" fillId="0" borderId="0" xfId="0" applyFont="1"/>
    <xf numFmtId="0" fontId="12" fillId="25" borderId="0" xfId="0" applyFont="1" applyFill="1" applyBorder="1" applyAlignment="1"/>
    <xf numFmtId="0" fontId="68" fillId="25" borderId="0" xfId="0" applyFont="1" applyFill="1" applyBorder="1"/>
    <xf numFmtId="0" fontId="69" fillId="0" borderId="0" xfId="0" applyFont="1"/>
    <xf numFmtId="0" fontId="78" fillId="25" borderId="0" xfId="0" applyFont="1" applyFill="1" applyBorder="1"/>
    <xf numFmtId="0" fontId="67" fillId="25" borderId="0" xfId="62" applyFont="1" applyFill="1" applyBorder="1" applyAlignment="1">
      <alignment horizontal="left"/>
    </xf>
    <xf numFmtId="0" fontId="11" fillId="25" borderId="12" xfId="62" applyFont="1" applyFill="1" applyBorder="1" applyAlignment="1">
      <alignment horizontal="center"/>
    </xf>
    <xf numFmtId="0" fontId="74" fillId="25" borderId="0" xfId="0" applyFont="1" applyFill="1" applyBorder="1"/>
    <xf numFmtId="0" fontId="11" fillId="25" borderId="0" xfId="0" applyFont="1" applyFill="1" applyBorder="1" applyAlignment="1">
      <alignment vertical="center"/>
    </xf>
    <xf numFmtId="167" fontId="67" fillId="25" borderId="0" xfId="0" applyNumberFormat="1" applyFont="1" applyFill="1" applyBorder="1" applyAlignment="1">
      <alignment horizontal="center"/>
    </xf>
    <xf numFmtId="0" fontId="49" fillId="25" borderId="0" xfId="0" applyFont="1" applyFill="1"/>
    <xf numFmtId="167" fontId="11" fillId="25" borderId="0" xfId="0" applyNumberFormat="1" applyFont="1" applyFill="1" applyBorder="1" applyAlignment="1">
      <alignment horizontal="center"/>
    </xf>
    <xf numFmtId="0" fontId="49" fillId="0" borderId="0" xfId="0" applyFont="1"/>
    <xf numFmtId="167" fontId="12" fillId="25" borderId="0" xfId="0" applyNumberFormat="1" applyFont="1" applyFill="1" applyBorder="1" applyAlignment="1">
      <alignment horizontal="center"/>
    </xf>
    <xf numFmtId="1" fontId="12" fillId="25" borderId="0" xfId="0" applyNumberFormat="1" applyFont="1" applyFill="1" applyBorder="1" applyAlignment="1">
      <alignment horizontal="center"/>
    </xf>
    <xf numFmtId="0" fontId="10" fillId="25" borderId="0" xfId="0" applyFont="1" applyFill="1" applyBorder="1" applyAlignment="1"/>
    <xf numFmtId="164" fontId="67" fillId="25" borderId="0" xfId="0" applyNumberFormat="1" applyFont="1" applyFill="1" applyBorder="1" applyAlignment="1">
      <alignment horizontal="center"/>
    </xf>
    <xf numFmtId="0" fontId="70" fillId="25" borderId="0" xfId="0" applyFont="1" applyFill="1" applyBorder="1"/>
    <xf numFmtId="0" fontId="68" fillId="0" borderId="0" xfId="0" applyFont="1" applyAlignment="1">
      <alignment vertical="center"/>
    </xf>
    <xf numFmtId="167" fontId="12" fillId="25" borderId="0" xfId="0" applyNumberFormat="1" applyFont="1" applyFill="1" applyBorder="1"/>
    <xf numFmtId="0" fontId="21" fillId="25" borderId="0" xfId="0" applyFont="1" applyFill="1"/>
    <xf numFmtId="0" fontId="36" fillId="25" borderId="0" xfId="0" applyFont="1" applyFill="1" applyBorder="1"/>
    <xf numFmtId="165" fontId="12" fillId="25" borderId="0" xfId="0" applyNumberFormat="1" applyFont="1" applyFill="1" applyBorder="1" applyAlignment="1">
      <alignment horizontal="center"/>
    </xf>
    <xf numFmtId="165" fontId="3" fillId="25" borderId="0" xfId="0" applyNumberFormat="1" applyFont="1" applyFill="1" applyBorder="1" applyAlignment="1">
      <alignment horizontal="center"/>
    </xf>
    <xf numFmtId="0" fontId="12" fillId="25" borderId="0" xfId="0" applyFont="1" applyFill="1" applyBorder="1" applyAlignment="1">
      <alignment horizontal="center"/>
    </xf>
    <xf numFmtId="169" fontId="12" fillId="25" borderId="0" xfId="0" applyNumberFormat="1" applyFont="1" applyFill="1" applyBorder="1" applyAlignment="1">
      <alignment horizontal="center"/>
    </xf>
    <xf numFmtId="169" fontId="67" fillId="25" borderId="0" xfId="0" applyNumberFormat="1" applyFont="1" applyFill="1" applyBorder="1" applyAlignment="1">
      <alignment horizontal="center"/>
    </xf>
    <xf numFmtId="165" fontId="36" fillId="25" borderId="0" xfId="0" applyNumberFormat="1" applyFont="1" applyFill="1" applyBorder="1" applyAlignment="1">
      <alignment horizontal="center"/>
    </xf>
    <xf numFmtId="0" fontId="49" fillId="25" borderId="0" xfId="0" applyFont="1" applyFill="1" applyBorder="1"/>
    <xf numFmtId="0" fontId="49" fillId="25" borderId="0" xfId="0" applyFont="1" applyFill="1" applyBorder="1" applyAlignment="1">
      <alignment horizontal="left"/>
    </xf>
    <xf numFmtId="165" fontId="67" fillId="25" borderId="0" xfId="0" applyNumberFormat="1" applyFont="1" applyFill="1" applyBorder="1" applyAlignment="1">
      <alignment horizontal="right"/>
    </xf>
    <xf numFmtId="0" fontId="23" fillId="25" borderId="0" xfId="0" applyFont="1" applyFill="1"/>
    <xf numFmtId="0" fontId="23" fillId="25" borderId="0" xfId="0" applyFont="1" applyFill="1" applyBorder="1" applyAlignment="1">
      <alignment horizontal="left"/>
    </xf>
    <xf numFmtId="0" fontId="23" fillId="25" borderId="0" xfId="0" applyFont="1" applyFill="1" applyBorder="1"/>
    <xf numFmtId="0" fontId="23" fillId="0" borderId="0" xfId="0" applyFont="1"/>
    <xf numFmtId="0" fontId="79" fillId="25" borderId="0" xfId="0" applyFont="1" applyFill="1"/>
    <xf numFmtId="0" fontId="76" fillId="25" borderId="0" xfId="0" applyFont="1" applyFill="1" applyBorder="1" applyAlignment="1">
      <alignment horizontal="center"/>
    </xf>
    <xf numFmtId="0" fontId="80" fillId="25" borderId="0" xfId="0" applyFont="1" applyFill="1" applyBorder="1"/>
    <xf numFmtId="164" fontId="76" fillId="25" borderId="0" xfId="0" applyNumberFormat="1" applyFont="1" applyFill="1" applyBorder="1" applyAlignment="1">
      <alignment horizontal="center"/>
    </xf>
    <xf numFmtId="0" fontId="79" fillId="0" borderId="0" xfId="0" applyFont="1"/>
    <xf numFmtId="2" fontId="12" fillId="27" borderId="0" xfId="40" applyNumberFormat="1" applyFont="1" applyFill="1" applyBorder="1" applyAlignment="1">
      <alignment horizontal="right" wrapText="1"/>
    </xf>
    <xf numFmtId="0" fontId="9" fillId="25" borderId="0" xfId="62" applyFont="1" applyFill="1" applyBorder="1" applyAlignment="1">
      <alignment horizontal="right"/>
    </xf>
    <xf numFmtId="3" fontId="11" fillId="25" borderId="0" xfId="57" applyNumberFormat="1" applyFont="1" applyFill="1" applyBorder="1" applyAlignment="1">
      <alignment horizontal="right"/>
    </xf>
    <xf numFmtId="3" fontId="12" fillId="25" borderId="0" xfId="57" applyNumberFormat="1"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0" fontId="29" fillId="25" borderId="0" xfId="62" applyFont="1" applyFill="1" applyBorder="1" applyAlignment="1">
      <alignment horizontal="right" wrapText="1" indent="2"/>
    </xf>
    <xf numFmtId="1" fontId="12" fillId="25" borderId="0" xfId="62" applyNumberFormat="1" applyFont="1" applyFill="1" applyBorder="1" applyAlignment="1">
      <alignment horizontal="center"/>
    </xf>
    <xf numFmtId="1" fontId="11"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2" fillId="25" borderId="0" xfId="62" applyFill="1" applyAlignment="1">
      <alignment horizontal="right" indent="1"/>
    </xf>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5" borderId="12" xfId="62" applyFont="1" applyFill="1" applyBorder="1" applyAlignment="1">
      <alignment horizontal="center" vertical="center" wrapText="1"/>
    </xf>
    <xf numFmtId="0" fontId="11" fillId="24" borderId="0" xfId="40" applyFont="1" applyFill="1" applyBorder="1" applyAlignment="1">
      <alignment horizontal="center" vertical="center"/>
    </xf>
    <xf numFmtId="0" fontId="13" fillId="0" borderId="13"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93" fillId="0" borderId="0" xfId="62" applyFont="1" applyAlignment="1">
      <alignment vertical="center"/>
    </xf>
    <xf numFmtId="49" fontId="16" fillId="24" borderId="0" xfId="40" applyNumberFormat="1" applyFont="1" applyFill="1" applyBorder="1" applyAlignment="1">
      <alignment horizontal="center" vertical="center" wrapText="1"/>
    </xf>
    <xf numFmtId="0" fontId="16" fillId="25" borderId="0" xfId="62" applyFont="1" applyFill="1" applyBorder="1" applyAlignment="1">
      <alignment horizontal="right" vertical="center"/>
    </xf>
    <xf numFmtId="0" fontId="93" fillId="0" borderId="0" xfId="62" applyFont="1"/>
    <xf numFmtId="3" fontId="16" fillId="24" borderId="0" xfId="40" applyNumberFormat="1" applyFont="1" applyFill="1" applyBorder="1" applyAlignment="1">
      <alignment horizontal="center" wrapText="1"/>
    </xf>
    <xf numFmtId="49" fontId="16" fillId="25" borderId="0" xfId="62" applyNumberFormat="1" applyFont="1" applyFill="1" applyBorder="1" applyAlignment="1">
      <alignment horizontal="right" vertical="center"/>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93" fillId="0" borderId="0" xfId="62" applyNumberFormat="1" applyFont="1"/>
    <xf numFmtId="0" fontId="11" fillId="25" borderId="0" xfId="63" applyFont="1" applyFill="1" applyBorder="1" applyAlignment="1">
      <alignment horizontal="center" vertical="center" wrapText="1"/>
    </xf>
    <xf numFmtId="0" fontId="11" fillId="25" borderId="0" xfId="62" applyFont="1" applyFill="1" applyBorder="1" applyAlignment="1">
      <alignment horizontal="left" indent="1"/>
    </xf>
    <xf numFmtId="0" fontId="16" fillId="25" borderId="0" xfId="62" applyFont="1" applyFill="1" applyBorder="1" applyAlignment="1">
      <alignment horizontal="right"/>
    </xf>
    <xf numFmtId="0" fontId="11" fillId="25" borderId="13" xfId="62" applyFont="1" applyFill="1" applyBorder="1" applyAlignment="1">
      <alignment horizontal="center"/>
    </xf>
    <xf numFmtId="0" fontId="11" fillId="24" borderId="0" xfId="40" applyFont="1" applyFill="1" applyBorder="1" applyAlignment="1">
      <alignment horizontal="left"/>
    </xf>
    <xf numFmtId="0" fontId="16" fillId="24" borderId="0" xfId="40" applyFont="1" applyFill="1" applyBorder="1" applyAlignment="1">
      <alignment horizontal="justify" vertical="center"/>
    </xf>
    <xf numFmtId="0" fontId="12" fillId="25" borderId="0" xfId="62" applyFont="1" applyFill="1" applyBorder="1" applyAlignment="1">
      <alignment horizontal="left" indent="1"/>
    </xf>
    <xf numFmtId="0" fontId="11" fillId="25" borderId="0" xfId="62" applyFont="1" applyFill="1" applyBorder="1" applyAlignment="1">
      <alignment horizontal="center"/>
    </xf>
    <xf numFmtId="167" fontId="5" fillId="25" borderId="0" xfId="62" applyNumberFormat="1" applyFont="1" applyFill="1" applyBorder="1"/>
    <xf numFmtId="0" fontId="0" fillId="26" borderId="0" xfId="0" applyFill="1" applyBorder="1"/>
    <xf numFmtId="0" fontId="16" fillId="25" borderId="0" xfId="0" applyFont="1" applyFill="1" applyBorder="1" applyAlignment="1"/>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49" fillId="0" borderId="0" xfId="51" applyFont="1" applyAlignment="1">
      <alignment horizontal="left" vertical="center"/>
    </xf>
    <xf numFmtId="0" fontId="51" fillId="0" borderId="0" xfId="51" applyFont="1" applyAlignment="1">
      <alignment horizontal="left"/>
    </xf>
    <xf numFmtId="0" fontId="24" fillId="26" borderId="0" xfId="51" applyFont="1" applyFill="1" applyAlignment="1">
      <alignment horizontal="left"/>
    </xf>
    <xf numFmtId="4" fontId="49" fillId="26" borderId="0" xfId="51" applyNumberFormat="1" applyFont="1" applyFill="1" applyAlignment="1">
      <alignment horizontal="left"/>
    </xf>
    <xf numFmtId="0" fontId="49" fillId="26" borderId="0" xfId="51" applyFont="1" applyFill="1" applyAlignment="1">
      <alignment horizontal="left"/>
    </xf>
    <xf numFmtId="0" fontId="51" fillId="26" borderId="0" xfId="51" applyFont="1" applyFill="1" applyAlignment="1">
      <alignment horizontal="left"/>
    </xf>
    <xf numFmtId="0" fontId="2" fillId="26" borderId="0" xfId="51" applyFont="1" applyFill="1" applyAlignment="1">
      <alignment horizontal="left"/>
    </xf>
    <xf numFmtId="4" fontId="94" fillId="26" borderId="0" xfId="51" applyNumberFormat="1" applyFont="1" applyFill="1" applyAlignment="1">
      <alignment horizontal="left"/>
    </xf>
    <xf numFmtId="0" fontId="69" fillId="26" borderId="0" xfId="51" applyFont="1" applyFill="1" applyAlignment="1">
      <alignment horizontal="left"/>
    </xf>
    <xf numFmtId="0" fontId="95" fillId="0" borderId="0" xfId="51" applyFont="1"/>
    <xf numFmtId="0" fontId="69" fillId="0" borderId="0" xfId="51" applyFont="1" applyAlignment="1">
      <alignment horizontal="left"/>
    </xf>
    <xf numFmtId="0" fontId="11" fillId="24" borderId="0" xfId="40" applyFont="1" applyFill="1" applyBorder="1" applyAlignment="1">
      <alignment horizontal="left"/>
    </xf>
    <xf numFmtId="164" fontId="11" fillId="25" borderId="0" xfId="40" applyNumberFormat="1" applyFont="1" applyFill="1" applyBorder="1" applyAlignment="1">
      <alignment horizontal="center" wrapText="1"/>
    </xf>
    <xf numFmtId="0" fontId="11" fillId="25" borderId="10" xfId="0" applyFont="1" applyFill="1" applyBorder="1" applyAlignment="1">
      <alignment vertical="center"/>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1" borderId="0" xfId="63" applyFont="1" applyFill="1" applyBorder="1" applyAlignment="1">
      <alignment horizontal="center"/>
    </xf>
    <xf numFmtId="0" fontId="2" fillId="25" borderId="0" xfId="63" applyFont="1" applyFill="1" applyBorder="1"/>
    <xf numFmtId="0" fontId="2" fillId="0" borderId="0" xfId="63" applyFont="1"/>
    <xf numFmtId="0" fontId="54" fillId="25" borderId="0" xfId="63" applyFont="1" applyFill="1" applyBorder="1" applyAlignment="1">
      <alignment horizontal="center" vertical="center"/>
    </xf>
    <xf numFmtId="0" fontId="8" fillId="25" borderId="0" xfId="63" applyFont="1" applyFill="1" applyBorder="1" applyAlignment="1">
      <alignment horizontal="right"/>
    </xf>
    <xf numFmtId="0" fontId="49" fillId="25" borderId="0" xfId="63" applyFont="1" applyFill="1" applyBorder="1"/>
    <xf numFmtId="0" fontId="9" fillId="25" borderId="0" xfId="63" applyFont="1" applyFill="1" applyBorder="1" applyAlignment="1">
      <alignment horizontal="left" vertical="top" wrapText="1"/>
    </xf>
    <xf numFmtId="3" fontId="16" fillId="25" borderId="0" xfId="63" quotePrefix="1" applyNumberFormat="1" applyFont="1" applyFill="1" applyBorder="1" applyAlignment="1">
      <alignment horizontal="right" vertical="center"/>
    </xf>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3" fontId="16" fillId="25" borderId="0" xfId="63" applyNumberFormat="1" applyFont="1" applyFill="1" applyBorder="1" applyAlignment="1">
      <alignment horizontal="right" vertical="center"/>
    </xf>
    <xf numFmtId="0" fontId="29" fillId="25" borderId="0" xfId="63" applyFont="1" applyFill="1" applyBorder="1" applyAlignment="1"/>
    <xf numFmtId="0" fontId="13" fillId="25" borderId="0" xfId="62" applyFont="1" applyFill="1" applyBorder="1" applyAlignment="1">
      <alignment vertical="center"/>
    </xf>
    <xf numFmtId="0" fontId="11" fillId="25" borderId="0" xfId="62"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67" fillId="25" borderId="0" xfId="0" applyFont="1" applyFill="1" applyBorder="1" applyAlignment="1">
      <alignment horizontal="left"/>
    </xf>
    <xf numFmtId="0" fontId="18" fillId="24" borderId="0" xfId="40" applyFont="1" applyFill="1" applyBorder="1" applyAlignment="1">
      <alignment horizontal="center" wrapText="1"/>
    </xf>
    <xf numFmtId="0" fontId="9" fillId="25" borderId="0" xfId="62" applyFont="1" applyFill="1" applyBorder="1" applyAlignment="1">
      <alignment horizontal="left"/>
    </xf>
    <xf numFmtId="0" fontId="9" fillId="25" borderId="0" xfId="0" applyFont="1" applyFill="1" applyBorder="1" applyAlignment="1">
      <alignment horizontal="left"/>
    </xf>
    <xf numFmtId="0" fontId="99" fillId="25" borderId="0" xfId="0" applyFont="1" applyFill="1" applyBorder="1"/>
    <xf numFmtId="0" fontId="100" fillId="25" borderId="0" xfId="0" applyFont="1" applyFill="1" applyBorder="1"/>
    <xf numFmtId="0" fontId="98" fillId="25" borderId="0" xfId="0" applyFont="1" applyFill="1" applyBorder="1" applyAlignment="1">
      <alignment horizontal="center"/>
    </xf>
    <xf numFmtId="164" fontId="98" fillId="25" borderId="0" xfId="0" applyNumberFormat="1" applyFont="1" applyFill="1" applyBorder="1" applyAlignment="1">
      <alignment horizontal="center"/>
    </xf>
    <xf numFmtId="0" fontId="0" fillId="25" borderId="23" xfId="0" applyFill="1" applyBorder="1"/>
    <xf numFmtId="0" fontId="0" fillId="25" borderId="23" xfId="0" applyFill="1" applyBorder="1" applyAlignment="1">
      <alignment horizontal="left"/>
    </xf>
    <xf numFmtId="0" fontId="0" fillId="25" borderId="24" xfId="0" applyFill="1" applyBorder="1"/>
    <xf numFmtId="0" fontId="0" fillId="25" borderId="24" xfId="0" applyFill="1" applyBorder="1" applyAlignment="1">
      <alignment vertical="center"/>
    </xf>
    <xf numFmtId="0" fontId="14" fillId="33" borderId="25" xfId="0" applyFont="1" applyFill="1" applyBorder="1" applyAlignment="1">
      <alignment horizontal="center" vertical="center"/>
    </xf>
    <xf numFmtId="0" fontId="104" fillId="25" borderId="0" xfId="0" applyFont="1" applyFill="1" applyBorder="1" applyAlignment="1">
      <alignment horizontal="left" vertical="center"/>
    </xf>
    <xf numFmtId="0" fontId="102" fillId="25" borderId="0" xfId="0" applyFont="1" applyFill="1" applyBorder="1"/>
    <xf numFmtId="0" fontId="11" fillId="25" borderId="23" xfId="0" applyFont="1" applyFill="1" applyBorder="1" applyAlignment="1">
      <alignment horizontal="right"/>
    </xf>
    <xf numFmtId="0" fontId="16" fillId="0" borderId="0" xfId="0" applyFont="1" applyBorder="1" applyAlignment="1"/>
    <xf numFmtId="167" fontId="98" fillId="25" borderId="0" xfId="0" applyNumberFormat="1" applyFont="1" applyFill="1" applyBorder="1" applyAlignment="1">
      <alignment horizontal="center"/>
    </xf>
    <xf numFmtId="0" fontId="98" fillId="25" borderId="0" xfId="0" applyFont="1" applyFill="1" applyBorder="1" applyAlignment="1">
      <alignment vertical="center"/>
    </xf>
    <xf numFmtId="0" fontId="98" fillId="24" borderId="0" xfId="40" applyFont="1" applyFill="1" applyBorder="1"/>
    <xf numFmtId="0" fontId="98" fillId="24" borderId="0" xfId="40" applyFont="1" applyFill="1" applyBorder="1" applyAlignment="1">
      <alignment horizontal="center"/>
    </xf>
    <xf numFmtId="169" fontId="101" fillId="24" borderId="0" xfId="40" applyNumberFormat="1" applyFont="1" applyFill="1" applyBorder="1" applyAlignment="1">
      <alignment horizontal="center" wrapText="1"/>
    </xf>
    <xf numFmtId="168" fontId="101" fillId="24" borderId="0" xfId="40" applyNumberFormat="1" applyFont="1" applyFill="1" applyBorder="1" applyAlignment="1">
      <alignment horizontal="center" wrapText="1"/>
    </xf>
    <xf numFmtId="0" fontId="14" fillId="33" borderId="24" xfId="0" applyFont="1" applyFill="1" applyBorder="1" applyAlignment="1">
      <alignment horizontal="center" vertical="center"/>
    </xf>
    <xf numFmtId="0" fontId="16" fillId="25" borderId="27" xfId="0" applyFont="1" applyFill="1" applyBorder="1"/>
    <xf numFmtId="0" fontId="49" fillId="25" borderId="27" xfId="0" applyFont="1" applyFill="1" applyBorder="1" applyAlignment="1">
      <alignment horizontal="left"/>
    </xf>
    <xf numFmtId="0" fontId="0" fillId="25" borderId="27" xfId="0" applyFill="1" applyBorder="1"/>
    <xf numFmtId="0" fontId="0" fillId="25" borderId="26" xfId="0" applyFill="1" applyBorder="1"/>
    <xf numFmtId="0" fontId="0" fillId="25" borderId="0" xfId="0" applyFill="1" applyBorder="1" applyAlignment="1">
      <alignment vertical="justify"/>
    </xf>
    <xf numFmtId="0" fontId="5" fillId="25" borderId="24" xfId="0" applyFont="1" applyFill="1" applyBorder="1"/>
    <xf numFmtId="0" fontId="73" fillId="25" borderId="24" xfId="0" applyFont="1" applyFill="1" applyBorder="1"/>
    <xf numFmtId="0" fontId="10" fillId="25" borderId="24" xfId="0" applyFont="1" applyFill="1" applyBorder="1"/>
    <xf numFmtId="0" fontId="74" fillId="25" borderId="24" xfId="0" applyFont="1" applyFill="1" applyBorder="1"/>
    <xf numFmtId="0" fontId="6" fillId="25" borderId="24" xfId="0" applyFont="1" applyFill="1" applyBorder="1"/>
    <xf numFmtId="0" fontId="9" fillId="25" borderId="28" xfId="0" applyFont="1" applyFill="1" applyBorder="1" applyAlignment="1">
      <alignment horizontal="left"/>
    </xf>
    <xf numFmtId="0" fontId="9" fillId="25" borderId="25" xfId="0" applyFont="1" applyFill="1" applyBorder="1" applyAlignment="1">
      <alignment horizontal="left"/>
    </xf>
    <xf numFmtId="0" fontId="0" fillId="25" borderId="25" xfId="0" applyFill="1" applyBorder="1" applyAlignment="1">
      <alignment vertical="center"/>
    </xf>
    <xf numFmtId="0" fontId="0" fillId="25" borderId="25" xfId="0" applyFill="1" applyBorder="1"/>
    <xf numFmtId="0" fontId="68" fillId="25" borderId="25" xfId="0" applyFont="1" applyFill="1" applyBorder="1"/>
    <xf numFmtId="0" fontId="23" fillId="25" borderId="25" xfId="0" applyFont="1" applyFill="1" applyBorder="1"/>
    <xf numFmtId="0" fontId="13" fillId="25" borderId="25" xfId="0" applyFont="1" applyFill="1" applyBorder="1"/>
    <xf numFmtId="0" fontId="21" fillId="25" borderId="25" xfId="0" applyFont="1" applyFill="1" applyBorder="1"/>
    <xf numFmtId="0" fontId="24" fillId="25" borderId="25" xfId="0" applyFont="1" applyFill="1" applyBorder="1"/>
    <xf numFmtId="0" fontId="49" fillId="25" borderId="25" xfId="0" applyFont="1" applyFill="1" applyBorder="1"/>
    <xf numFmtId="0" fontId="101" fillId="25" borderId="0" xfId="0" applyFont="1" applyFill="1" applyBorder="1"/>
    <xf numFmtId="0" fontId="11" fillId="25" borderId="0" xfId="0" applyFont="1" applyFill="1" applyBorder="1" applyAlignment="1">
      <alignment horizontal="center" vertical="distributed"/>
    </xf>
    <xf numFmtId="0" fontId="16" fillId="0" borderId="0" xfId="0" applyFont="1" applyBorder="1" applyAlignment="1">
      <alignment vertical="center"/>
    </xf>
    <xf numFmtId="0" fontId="99" fillId="25" borderId="0" xfId="62" applyFont="1" applyFill="1" applyBorder="1"/>
    <xf numFmtId="0" fontId="49" fillId="25" borderId="0" xfId="62" applyFont="1" applyFill="1" applyBorder="1" applyAlignment="1">
      <alignment horizontal="left"/>
    </xf>
    <xf numFmtId="0" fontId="2" fillId="25" borderId="23" xfId="62" applyFill="1" applyBorder="1"/>
    <xf numFmtId="0" fontId="49" fillId="25" borderId="27" xfId="62" applyFont="1" applyFill="1" applyBorder="1" applyAlignment="1">
      <alignment horizontal="left"/>
    </xf>
    <xf numFmtId="0" fontId="2" fillId="25" borderId="27" xfId="62" applyFill="1" applyBorder="1"/>
    <xf numFmtId="0" fontId="2" fillId="25" borderId="26" xfId="62" applyFill="1" applyBorder="1"/>
    <xf numFmtId="0" fontId="2" fillId="25" borderId="24" xfId="62" applyFill="1" applyBorder="1"/>
    <xf numFmtId="0" fontId="13" fillId="0" borderId="0" xfId="62" applyFont="1" applyBorder="1"/>
    <xf numFmtId="0" fontId="68" fillId="0" borderId="0" xfId="62" applyFont="1" applyBorder="1" applyAlignment="1"/>
    <xf numFmtId="0" fontId="2" fillId="25" borderId="24" xfId="62" applyFill="1" applyBorder="1" applyAlignment="1"/>
    <xf numFmtId="0" fontId="24" fillId="25" borderId="0" xfId="62" applyFont="1" applyFill="1" applyBorder="1"/>
    <xf numFmtId="0" fontId="108" fillId="25" borderId="29" xfId="62" applyFont="1" applyFill="1" applyBorder="1" applyAlignment="1">
      <alignment horizontal="left" vertical="center" indent="1"/>
    </xf>
    <xf numFmtId="0" fontId="109" fillId="25" borderId="31" xfId="62" applyFont="1" applyFill="1" applyBorder="1" applyAlignment="1">
      <alignment vertical="center"/>
    </xf>
    <xf numFmtId="0" fontId="109" fillId="25" borderId="30" xfId="62" applyFont="1" applyFill="1" applyBorder="1" applyAlignment="1">
      <alignment vertical="center"/>
    </xf>
    <xf numFmtId="0" fontId="104" fillId="25" borderId="0" xfId="62" applyFont="1" applyFill="1" applyBorder="1" applyAlignment="1">
      <alignment horizontal="left" vertical="center"/>
    </xf>
    <xf numFmtId="167" fontId="110" fillId="24" borderId="0" xfId="40" applyNumberFormat="1" applyFont="1" applyFill="1" applyBorder="1" applyAlignment="1">
      <alignment horizontal="center" wrapText="1"/>
    </xf>
    <xf numFmtId="0" fontId="98" fillId="25" borderId="0" xfId="0" applyFont="1" applyFill="1" applyBorder="1"/>
    <xf numFmtId="167" fontId="101" fillId="25" borderId="0" xfId="57" applyNumberFormat="1" applyFont="1" applyFill="1" applyBorder="1" applyAlignment="1">
      <alignment horizontal="center"/>
    </xf>
    <xf numFmtId="0" fontId="0" fillId="0" borderId="23" xfId="0" applyFill="1" applyBorder="1"/>
    <xf numFmtId="0" fontId="11" fillId="25" borderId="23" xfId="63" applyFont="1" applyFill="1" applyBorder="1" applyAlignment="1">
      <alignment horizontal="left"/>
    </xf>
    <xf numFmtId="0" fontId="6" fillId="25" borderId="26" xfId="63" applyFont="1" applyFill="1" applyBorder="1"/>
    <xf numFmtId="0" fontId="6" fillId="25" borderId="24" xfId="63" applyFont="1" applyFill="1" applyBorder="1"/>
    <xf numFmtId="0" fontId="6" fillId="25" borderId="24" xfId="63" applyFont="1" applyFill="1" applyBorder="1" applyAlignment="1">
      <alignment horizontal="right" vertical="center"/>
    </xf>
    <xf numFmtId="0" fontId="54" fillId="25" borderId="24" xfId="63" applyFont="1" applyFill="1" applyBorder="1"/>
    <xf numFmtId="3" fontId="111" fillId="25" borderId="0" xfId="63" applyNumberFormat="1" applyFont="1" applyFill="1" applyBorder="1" applyAlignment="1">
      <alignment horizontal="right" vertical="center"/>
    </xf>
    <xf numFmtId="0" fontId="111" fillId="25" borderId="0" xfId="63" applyFont="1" applyFill="1" applyBorder="1" applyAlignment="1">
      <alignment horizontal="left" vertical="top" wrapText="1"/>
    </xf>
    <xf numFmtId="3" fontId="111" fillId="25" borderId="0" xfId="63" quotePrefix="1" applyNumberFormat="1" applyFont="1" applyFill="1" applyBorder="1" applyAlignment="1">
      <alignment horizontal="right" vertical="center"/>
    </xf>
    <xf numFmtId="0" fontId="2" fillId="25" borderId="23" xfId="62" applyFill="1" applyBorder="1" applyAlignment="1">
      <alignment horizontal="left"/>
    </xf>
    <xf numFmtId="0" fontId="9" fillId="25" borderId="28" xfId="62" applyFont="1" applyFill="1" applyBorder="1" applyAlignment="1">
      <alignment horizontal="left"/>
    </xf>
    <xf numFmtId="0" fontId="2" fillId="25" borderId="25" xfId="62" applyFill="1" applyBorder="1"/>
    <xf numFmtId="0" fontId="2" fillId="25" borderId="25" xfId="62" applyFill="1" applyBorder="1" applyAlignment="1">
      <alignment vertical="center"/>
    </xf>
    <xf numFmtId="49" fontId="2" fillId="25" borderId="25" xfId="62" applyNumberFormat="1" applyFill="1" applyBorder="1" applyAlignment="1">
      <alignment vertical="center"/>
    </xf>
    <xf numFmtId="0" fontId="13" fillId="25" borderId="25" xfId="62" applyFont="1" applyFill="1" applyBorder="1"/>
    <xf numFmtId="0" fontId="14" fillId="34" borderId="25" xfId="62" applyFont="1" applyFill="1" applyBorder="1" applyAlignment="1">
      <alignment horizontal="center" vertical="center"/>
    </xf>
    <xf numFmtId="0" fontId="115" fillId="25" borderId="0" xfId="62" applyFont="1" applyFill="1" applyBorder="1" applyAlignment="1">
      <alignment horizontal="left" vertical="center"/>
    </xf>
    <xf numFmtId="0" fontId="98" fillId="24" borderId="0" xfId="40" applyFont="1" applyFill="1" applyBorder="1" applyAlignment="1">
      <alignment horizontal="left" indent="1"/>
    </xf>
    <xf numFmtId="0" fontId="100" fillId="25" borderId="0" xfId="62" applyFont="1" applyFill="1" applyBorder="1"/>
    <xf numFmtId="3" fontId="112" fillId="25" borderId="0" xfId="62" applyNumberFormat="1" applyFont="1" applyFill="1" applyBorder="1" applyAlignment="1">
      <alignment horizontal="right"/>
    </xf>
    <xf numFmtId="167" fontId="101" fillId="25" borderId="0" xfId="62" applyNumberFormat="1" applyFont="1" applyFill="1" applyBorder="1" applyAlignment="1">
      <alignment horizontal="center"/>
    </xf>
    <xf numFmtId="167" fontId="101" fillId="25" borderId="0" xfId="62" applyNumberFormat="1" applyFont="1" applyFill="1" applyBorder="1" applyAlignment="1">
      <alignment horizontal="right" indent="2"/>
    </xf>
    <xf numFmtId="0" fontId="99" fillId="25" borderId="0" xfId="62" applyFont="1" applyFill="1"/>
    <xf numFmtId="167" fontId="98" fillId="25" borderId="0" xfId="62" applyNumberFormat="1" applyFont="1" applyFill="1" applyBorder="1" applyAlignment="1">
      <alignment horizontal="right" indent="1"/>
    </xf>
    <xf numFmtId="0" fontId="99" fillId="25" borderId="0" xfId="62" applyFont="1" applyFill="1" applyAlignment="1">
      <alignment horizontal="right" indent="1"/>
    </xf>
    <xf numFmtId="167" fontId="98" fillId="24" borderId="0" xfId="40" applyNumberFormat="1" applyFont="1" applyFill="1" applyBorder="1" applyAlignment="1">
      <alignment horizontal="center" wrapText="1"/>
    </xf>
    <xf numFmtId="167" fontId="98" fillId="24" borderId="0" xfId="40" applyNumberFormat="1" applyFont="1" applyFill="1" applyBorder="1" applyAlignment="1">
      <alignment horizontal="right" wrapText="1" indent="1"/>
    </xf>
    <xf numFmtId="0" fontId="101" fillId="25" borderId="0" xfId="62" applyFont="1" applyFill="1" applyBorder="1"/>
    <xf numFmtId="165" fontId="98" fillId="24" borderId="0" xfId="58" applyNumberFormat="1" applyFont="1" applyFill="1" applyBorder="1" applyAlignment="1">
      <alignment horizontal="center" wrapText="1"/>
    </xf>
    <xf numFmtId="165" fontId="98" fillId="24" borderId="0" xfId="58" applyNumberFormat="1" applyFont="1" applyFill="1" applyBorder="1" applyAlignment="1">
      <alignment horizontal="right" wrapText="1" indent="1"/>
    </xf>
    <xf numFmtId="0" fontId="99" fillId="0" borderId="0" xfId="62" applyFont="1"/>
    <xf numFmtId="167" fontId="101" fillId="24" borderId="0" xfId="40" applyNumberFormat="1" applyFont="1" applyFill="1" applyBorder="1" applyAlignment="1">
      <alignment horizontal="center" wrapText="1"/>
    </xf>
    <xf numFmtId="0" fontId="49" fillId="26" borderId="39" xfId="62" applyFont="1" applyFill="1" applyBorder="1" applyAlignment="1">
      <alignment vertical="center"/>
    </xf>
    <xf numFmtId="0" fontId="2" fillId="26" borderId="40" xfId="62" applyFont="1" applyFill="1" applyBorder="1" applyAlignment="1">
      <alignment vertical="center"/>
    </xf>
    <xf numFmtId="0" fontId="2" fillId="26" borderId="41" xfId="62" applyFont="1" applyFill="1" applyBorder="1" applyAlignment="1">
      <alignment vertical="center"/>
    </xf>
    <xf numFmtId="2" fontId="98" fillId="24" borderId="0" xfId="40" applyNumberFormat="1" applyFont="1" applyFill="1" applyBorder="1" applyAlignment="1">
      <alignment horizontal="center" vertical="center" wrapText="1"/>
    </xf>
    <xf numFmtId="2" fontId="113" fillId="25" borderId="0" xfId="62" applyNumberFormat="1" applyFont="1" applyFill="1" applyBorder="1" applyAlignment="1">
      <alignment horizontal="right" vertical="center"/>
    </xf>
    <xf numFmtId="2" fontId="113" fillId="25" borderId="0" xfId="62" applyNumberFormat="1" applyFont="1" applyFill="1" applyBorder="1" applyAlignment="1">
      <alignment horizontal="right"/>
    </xf>
    <xf numFmtId="0" fontId="99" fillId="25" borderId="0" xfId="62" applyFont="1" applyFill="1" applyBorder="1" applyAlignment="1">
      <alignment vertical="center"/>
    </xf>
    <xf numFmtId="0" fontId="49" fillId="26" borderId="40" xfId="62" applyFont="1" applyFill="1" applyBorder="1" applyAlignment="1">
      <alignment vertical="center"/>
    </xf>
    <xf numFmtId="0" fontId="49" fillId="26" borderId="41" xfId="62" applyFont="1" applyFill="1" applyBorder="1" applyAlignment="1">
      <alignment vertical="center"/>
    </xf>
    <xf numFmtId="0" fontId="14" fillId="34" borderId="24" xfId="62" applyFont="1" applyFill="1" applyBorder="1" applyAlignment="1">
      <alignment horizontal="center" vertical="center"/>
    </xf>
    <xf numFmtId="0" fontId="0" fillId="0" borderId="23" xfId="0" applyBorder="1"/>
    <xf numFmtId="0" fontId="99" fillId="25" borderId="25" xfId="0" applyFont="1" applyFill="1" applyBorder="1"/>
    <xf numFmtId="0" fontId="2" fillId="35" borderId="0" xfId="62" applyFill="1"/>
    <xf numFmtId="0" fontId="9" fillId="35" borderId="0" xfId="62" applyFont="1" applyFill="1" applyBorder="1" applyAlignment="1"/>
    <xf numFmtId="0" fontId="10" fillId="35" borderId="0" xfId="62" applyFont="1" applyFill="1" applyBorder="1" applyAlignment="1">
      <alignment horizontal="justify" vertical="top" wrapText="1"/>
    </xf>
    <xf numFmtId="0" fontId="2" fillId="35" borderId="0" xfId="62" applyFill="1" applyBorder="1"/>
    <xf numFmtId="0" fontId="122" fillId="35" borderId="0" xfId="62" applyFont="1" applyFill="1" applyBorder="1" applyAlignment="1">
      <alignment horizontal="right"/>
    </xf>
    <xf numFmtId="0" fontId="10" fillId="36" borderId="0" xfId="62" applyFont="1" applyFill="1" applyBorder="1" applyAlignment="1">
      <alignment horizontal="justify" vertical="top" wrapText="1"/>
    </xf>
    <xf numFmtId="0" fontId="2" fillId="36" borderId="0" xfId="62" applyFill="1" applyBorder="1"/>
    <xf numFmtId="0" fontId="16" fillId="36"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6" borderId="0" xfId="62" applyFill="1"/>
    <xf numFmtId="0" fontId="20" fillId="36" borderId="0" xfId="62" applyFont="1" applyFill="1" applyBorder="1" applyAlignment="1">
      <alignment horizontal="center" vertical="center"/>
    </xf>
    <xf numFmtId="0" fontId="3" fillId="36" borderId="0" xfId="62" applyFont="1" applyFill="1" applyBorder="1"/>
    <xf numFmtId="164" fontId="18" fillId="36" borderId="0" xfId="62" applyNumberFormat="1" applyFont="1" applyFill="1" applyBorder="1" applyAlignment="1">
      <alignment horizontal="center"/>
    </xf>
    <xf numFmtId="164" fontId="12" fillId="36" borderId="0" xfId="40" applyNumberFormat="1" applyFont="1" applyFill="1" applyBorder="1" applyAlignment="1">
      <alignment horizontal="center" wrapText="1"/>
    </xf>
    <xf numFmtId="164" fontId="12" fillId="37" borderId="0" xfId="40" applyNumberFormat="1" applyFont="1" applyFill="1" applyBorder="1" applyAlignment="1">
      <alignment horizontal="center" wrapText="1"/>
    </xf>
    <xf numFmtId="0" fontId="12" fillId="36" borderId="0" xfId="62" applyFont="1" applyFill="1" applyBorder="1"/>
    <xf numFmtId="0" fontId="11" fillId="36" borderId="0" xfId="62" applyFont="1" applyFill="1" applyBorder="1" applyAlignment="1">
      <alignment horizontal="center"/>
    </xf>
    <xf numFmtId="0" fontId="2" fillId="36" borderId="0" xfId="62" applyFill="1" applyAlignment="1">
      <alignment horizontal="center" vertical="center"/>
    </xf>
    <xf numFmtId="0" fontId="10" fillId="38" borderId="0" xfId="62" applyFont="1" applyFill="1" applyBorder="1" applyAlignment="1">
      <alignment horizontal="justify" vertical="top" wrapText="1"/>
    </xf>
    <xf numFmtId="0" fontId="10" fillId="39" borderId="0" xfId="62" applyFont="1" applyFill="1" applyBorder="1" applyAlignment="1">
      <alignment horizontal="justify" vertical="top" wrapText="1"/>
    </xf>
    <xf numFmtId="0" fontId="12" fillId="39" borderId="0" xfId="62" applyFont="1" applyFill="1" applyBorder="1"/>
    <xf numFmtId="0" fontId="10" fillId="39" borderId="0" xfId="62" applyFont="1" applyFill="1" applyBorder="1"/>
    <xf numFmtId="0" fontId="2" fillId="39" borderId="0" xfId="62" applyFill="1" applyBorder="1" applyAlignment="1">
      <alignment vertical="center"/>
    </xf>
    <xf numFmtId="0" fontId="2" fillId="39" borderId="0" xfId="62" applyFill="1"/>
    <xf numFmtId="0" fontId="2" fillId="39" borderId="0" xfId="62" applyFill="1" applyBorder="1"/>
    <xf numFmtId="0" fontId="2" fillId="39" borderId="0" xfId="62" applyFont="1" applyFill="1" applyAlignment="1">
      <alignment horizontal="left" vertical="center"/>
    </xf>
    <xf numFmtId="0" fontId="2" fillId="39" borderId="0" xfId="62" applyFill="1" applyAlignment="1">
      <alignment vertical="center"/>
    </xf>
    <xf numFmtId="164" fontId="12" fillId="39" borderId="0" xfId="40" applyNumberFormat="1" applyFont="1" applyFill="1" applyBorder="1" applyAlignment="1">
      <alignment horizontal="center" wrapText="1"/>
    </xf>
    <xf numFmtId="164" fontId="12" fillId="40" borderId="0" xfId="40" applyNumberFormat="1" applyFont="1" applyFill="1" applyBorder="1" applyAlignment="1">
      <alignment horizontal="center" wrapText="1"/>
    </xf>
    <xf numFmtId="164" fontId="12" fillId="39" borderId="0" xfId="40" applyNumberFormat="1" applyFont="1" applyFill="1" applyBorder="1" applyAlignment="1">
      <alignment horizontal="justify" wrapText="1"/>
    </xf>
    <xf numFmtId="0" fontId="12" fillId="39" borderId="0" xfId="62" applyFont="1" applyFill="1" applyBorder="1" applyAlignment="1">
      <alignment horizontal="center" vertical="center" wrapText="1"/>
    </xf>
    <xf numFmtId="0" fontId="12" fillId="39" borderId="0" xfId="62" applyFont="1" applyFill="1" applyBorder="1" applyAlignment="1"/>
    <xf numFmtId="164" fontId="11" fillId="39" borderId="0" xfId="40" applyNumberFormat="1" applyFont="1" applyFill="1" applyBorder="1" applyAlignment="1">
      <alignment horizontal="left" wrapText="1"/>
    </xf>
    <xf numFmtId="0" fontId="12" fillId="39" borderId="0" xfId="62" applyFont="1" applyFill="1" applyBorder="1" applyAlignment="1">
      <alignment vertical="center"/>
    </xf>
    <xf numFmtId="0" fontId="12" fillId="39" borderId="0" xfId="62" applyFont="1" applyFill="1" applyBorder="1" applyAlignment="1">
      <alignment horizontal="center" vertical="top" wrapText="1"/>
    </xf>
    <xf numFmtId="164" fontId="28" fillId="39" borderId="0" xfId="40" applyNumberFormat="1" applyFont="1" applyFill="1" applyBorder="1" applyAlignment="1">
      <alignment horizontal="left" vertical="center" wrapText="1"/>
    </xf>
    <xf numFmtId="0" fontId="11" fillId="39" borderId="0" xfId="62" applyFont="1" applyFill="1" applyBorder="1" applyAlignment="1">
      <alignment horizontal="center" vertical="center" wrapText="1"/>
    </xf>
    <xf numFmtId="0" fontId="12" fillId="39" borderId="0" xfId="62" applyFont="1" applyFill="1" applyBorder="1" applyAlignment="1">
      <alignment horizontal="center" vertical="center"/>
    </xf>
    <xf numFmtId="0" fontId="13" fillId="39" borderId="0" xfId="62" applyFont="1" applyFill="1" applyBorder="1"/>
    <xf numFmtId="0" fontId="12" fillId="39" borderId="0" xfId="62" applyFont="1" applyFill="1" applyBorder="1" applyAlignment="1">
      <alignment horizontal="center"/>
    </xf>
    <xf numFmtId="0" fontId="11" fillId="39" borderId="0" xfId="62" applyFont="1" applyFill="1" applyBorder="1" applyAlignment="1">
      <alignment horizontal="center" vertical="center"/>
    </xf>
    <xf numFmtId="0" fontId="12" fillId="39" borderId="0" xfId="62" applyFont="1" applyFill="1" applyBorder="1" applyAlignment="1">
      <alignment vertical="center" wrapText="1"/>
    </xf>
    <xf numFmtId="0" fontId="12" fillId="39" borderId="0" xfId="62" applyFont="1" applyFill="1" applyBorder="1" applyAlignment="1">
      <alignment horizontal="center" wrapText="1"/>
    </xf>
    <xf numFmtId="0" fontId="28" fillId="39" borderId="0" xfId="62" applyFont="1" applyFill="1" applyBorder="1" applyAlignment="1">
      <alignment vertical="center"/>
    </xf>
    <xf numFmtId="0" fontId="2" fillId="39" borderId="46" xfId="62" applyFill="1" applyBorder="1"/>
    <xf numFmtId="0" fontId="12" fillId="39" borderId="46" xfId="62" applyFont="1" applyFill="1" applyBorder="1"/>
    <xf numFmtId="164" fontId="12" fillId="39" borderId="0" xfId="40" applyNumberFormat="1" applyFont="1" applyFill="1" applyBorder="1" applyAlignment="1">
      <alignment horizontal="justify" vertical="center" wrapText="1"/>
    </xf>
    <xf numFmtId="0" fontId="12" fillId="39" borderId="0" xfId="62" applyFont="1" applyFill="1" applyBorder="1" applyAlignment="1">
      <alignment horizontal="justify" vertical="top"/>
    </xf>
    <xf numFmtId="0" fontId="3" fillId="39" borderId="0" xfId="62" applyFont="1" applyFill="1" applyBorder="1"/>
    <xf numFmtId="164" fontId="18" fillId="39" borderId="0" xfId="62" applyNumberFormat="1" applyFont="1" applyFill="1" applyBorder="1" applyAlignment="1">
      <alignment horizontal="center"/>
    </xf>
    <xf numFmtId="0" fontId="10" fillId="39" borderId="46" xfId="62" applyFont="1" applyFill="1" applyBorder="1" applyAlignment="1">
      <alignment horizontal="justify" vertical="top" wrapText="1"/>
    </xf>
    <xf numFmtId="0" fontId="10" fillId="39" borderId="0" xfId="62" applyFont="1" applyFill="1" applyBorder="1" applyAlignment="1">
      <alignment horizontal="justify" vertical="center" wrapText="1"/>
    </xf>
    <xf numFmtId="0" fontId="24" fillId="39" borderId="46" xfId="62" applyFont="1" applyFill="1" applyBorder="1"/>
    <xf numFmtId="0" fontId="123" fillId="41" borderId="0" xfId="62" applyFont="1" applyFill="1" applyBorder="1" applyAlignment="1">
      <alignment horizontal="center" vertical="center"/>
    </xf>
    <xf numFmtId="0" fontId="2" fillId="39" borderId="47" xfId="62" applyFill="1" applyBorder="1"/>
    <xf numFmtId="0" fontId="2" fillId="34" borderId="38" xfId="62" applyFill="1" applyBorder="1"/>
    <xf numFmtId="0" fontId="2" fillId="33" borderId="19" xfId="62" applyFill="1" applyBorder="1"/>
    <xf numFmtId="0" fontId="2" fillId="39" borderId="48" xfId="62" applyFill="1" applyBorder="1"/>
    <xf numFmtId="0" fontId="2" fillId="39" borderId="19" xfId="62" applyFill="1" applyBorder="1"/>
    <xf numFmtId="0" fontId="0" fillId="0" borderId="49" xfId="0" applyFill="1" applyBorder="1"/>
    <xf numFmtId="164" fontId="17" fillId="24" borderId="51" xfId="40" applyNumberFormat="1" applyFont="1" applyFill="1" applyBorder="1" applyAlignment="1">
      <alignment horizontal="left" wrapText="1"/>
    </xf>
    <xf numFmtId="164" fontId="17" fillId="24" borderId="23" xfId="40" applyNumberFormat="1" applyFont="1" applyFill="1" applyBorder="1" applyAlignment="1">
      <alignment horizontal="left" wrapText="1"/>
    </xf>
    <xf numFmtId="164" fontId="12" fillId="24" borderId="23" xfId="40" applyNumberFormat="1" applyFont="1" applyFill="1" applyBorder="1" applyAlignment="1">
      <alignment horizontal="center" wrapText="1"/>
    </xf>
    <xf numFmtId="0" fontId="12" fillId="25" borderId="27" xfId="0" applyFont="1" applyFill="1" applyBorder="1"/>
    <xf numFmtId="0" fontId="12" fillId="25" borderId="26" xfId="0" applyFont="1" applyFill="1" applyBorder="1"/>
    <xf numFmtId="0" fontId="12" fillId="25" borderId="24" xfId="0" applyFont="1" applyFill="1" applyBorder="1"/>
    <xf numFmtId="164" fontId="12" fillId="24" borderId="24" xfId="40" applyNumberFormat="1" applyFont="1" applyFill="1" applyBorder="1" applyAlignment="1">
      <alignment horizontal="center" wrapText="1"/>
    </xf>
    <xf numFmtId="164" fontId="12" fillId="24" borderId="49" xfId="40" applyNumberFormat="1" applyFont="1" applyFill="1" applyBorder="1" applyAlignment="1">
      <alignment horizontal="center" readingOrder="1"/>
    </xf>
    <xf numFmtId="0" fontId="12" fillId="25" borderId="23" xfId="0" applyFont="1" applyFill="1" applyBorder="1" applyAlignment="1">
      <alignment readingOrder="1"/>
    </xf>
    <xf numFmtId="164" fontId="12" fillId="24" borderId="23" xfId="40" applyNumberFormat="1" applyFont="1" applyFill="1" applyBorder="1" applyAlignment="1">
      <alignment horizontal="center" readingOrder="1"/>
    </xf>
    <xf numFmtId="0" fontId="11" fillId="24" borderId="50" xfId="40" applyFont="1" applyFill="1" applyBorder="1" applyAlignment="1">
      <alignment horizontal="right" readingOrder="1"/>
    </xf>
    <xf numFmtId="0" fontId="12" fillId="25" borderId="28" xfId="0" applyFont="1" applyFill="1" applyBorder="1" applyAlignment="1">
      <alignment readingOrder="1"/>
    </xf>
    <xf numFmtId="0" fontId="17" fillId="25" borderId="25" xfId="0" applyFont="1" applyFill="1" applyBorder="1" applyAlignment="1">
      <alignment horizontal="left" indent="1" readingOrder="1"/>
    </xf>
    <xf numFmtId="164" fontId="12" fillId="24" borderId="28" xfId="40" applyNumberFormat="1" applyFont="1" applyFill="1" applyBorder="1" applyAlignment="1">
      <alignment horizontal="center" readingOrder="1"/>
    </xf>
    <xf numFmtId="164" fontId="12" fillId="24" borderId="27" xfId="40" applyNumberFormat="1" applyFont="1" applyFill="1" applyBorder="1" applyAlignment="1">
      <alignment horizontal="center" readingOrder="1"/>
    </xf>
    <xf numFmtId="164" fontId="12" fillId="24" borderId="25" xfId="40" applyNumberFormat="1" applyFont="1" applyFill="1" applyBorder="1" applyAlignment="1">
      <alignment horizontal="center" readingOrder="1"/>
    </xf>
    <xf numFmtId="0" fontId="0" fillId="0" borderId="0" xfId="0" applyBorder="1" applyAlignment="1">
      <alignment readingOrder="2"/>
    </xf>
    <xf numFmtId="0" fontId="9" fillId="25" borderId="27" xfId="0" applyFont="1" applyFill="1" applyBorder="1" applyAlignment="1">
      <alignment readingOrder="1"/>
    </xf>
    <xf numFmtId="0" fontId="0" fillId="25" borderId="27" xfId="0" applyFill="1" applyBorder="1" applyAlignment="1">
      <alignment readingOrder="1"/>
    </xf>
    <xf numFmtId="0" fontId="0" fillId="25" borderId="26" xfId="0" applyFill="1" applyBorder="1" applyAlignment="1">
      <alignment readingOrder="1"/>
    </xf>
    <xf numFmtId="0" fontId="3" fillId="25" borderId="24" xfId="0" applyFont="1" applyFill="1" applyBorder="1" applyAlignment="1">
      <alignment readingOrder="1"/>
    </xf>
    <xf numFmtId="0" fontId="9" fillId="25" borderId="0" xfId="0" applyFont="1" applyFill="1" applyBorder="1" applyAlignment="1">
      <alignment horizontal="left" readingOrder="1"/>
    </xf>
    <xf numFmtId="0" fontId="0" fillId="39" borderId="0" xfId="0" applyFill="1"/>
    <xf numFmtId="0" fontId="0" fillId="39" borderId="0" xfId="0" applyFill="1" applyBorder="1" applyAlignment="1">
      <alignment horizontal="left"/>
    </xf>
    <xf numFmtId="0" fontId="10" fillId="39" borderId="0" xfId="0" applyFont="1" applyFill="1" applyBorder="1" applyAlignment="1">
      <alignment horizontal="justify" vertical="top" wrapText="1"/>
    </xf>
    <xf numFmtId="0" fontId="0" fillId="39" borderId="0" xfId="0" applyFill="1" applyBorder="1"/>
    <xf numFmtId="0" fontId="9" fillId="39" borderId="0" xfId="0" applyFont="1" applyFill="1" applyBorder="1" applyAlignment="1">
      <alignment horizontal="left"/>
    </xf>
    <xf numFmtId="0" fontId="3" fillId="39" borderId="0" xfId="0" applyFont="1" applyFill="1" applyBorder="1" applyAlignment="1">
      <alignment horizontal="right"/>
    </xf>
    <xf numFmtId="0" fontId="20" fillId="39" borderId="0" xfId="0" applyFont="1" applyFill="1" applyBorder="1"/>
    <xf numFmtId="0" fontId="16" fillId="39" borderId="0" xfId="0" applyFont="1" applyFill="1" applyBorder="1" applyAlignment="1">
      <alignment horizontal="right"/>
    </xf>
    <xf numFmtId="0" fontId="0" fillId="39" borderId="0" xfId="0" applyFill="1" applyAlignment="1">
      <alignment vertical="center"/>
    </xf>
    <xf numFmtId="0" fontId="0" fillId="39" borderId="0" xfId="0" applyFill="1" applyBorder="1" applyAlignment="1">
      <alignment vertical="center"/>
    </xf>
    <xf numFmtId="0" fontId="5" fillId="39" borderId="0" xfId="0" applyFont="1" applyFill="1" applyBorder="1"/>
    <xf numFmtId="164" fontId="17" fillId="39" borderId="0" xfId="40" applyNumberFormat="1" applyFont="1" applyFill="1" applyBorder="1" applyAlignment="1">
      <alignment horizontal="left" wrapText="1"/>
    </xf>
    <xf numFmtId="0" fontId="7" fillId="39" borderId="0" xfId="0" applyFont="1" applyFill="1" applyBorder="1"/>
    <xf numFmtId="164" fontId="18" fillId="39" borderId="0" xfId="0" applyNumberFormat="1" applyFont="1" applyFill="1" applyBorder="1" applyAlignment="1">
      <alignment horizontal="center"/>
    </xf>
    <xf numFmtId="0" fontId="11" fillId="39" borderId="0" xfId="0" applyFont="1" applyFill="1" applyBorder="1"/>
    <xf numFmtId="0" fontId="12" fillId="39" borderId="0" xfId="0" applyFont="1" applyFill="1" applyBorder="1"/>
    <xf numFmtId="0" fontId="13" fillId="39" borderId="0" xfId="0" applyFont="1" applyFill="1" applyBorder="1"/>
    <xf numFmtId="0" fontId="11" fillId="39" borderId="0" xfId="0" applyFont="1" applyFill="1" applyBorder="1" applyAlignment="1">
      <alignment horizontal="center"/>
    </xf>
    <xf numFmtId="0" fontId="11" fillId="40" borderId="0" xfId="40" applyFont="1" applyFill="1" applyBorder="1"/>
    <xf numFmtId="0" fontId="10" fillId="39" borderId="0" xfId="0" applyFont="1" applyFill="1" applyBorder="1"/>
    <xf numFmtId="0" fontId="30" fillId="25" borderId="25"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3" fontId="12" fillId="26" borderId="0" xfId="59" applyNumberFormat="1" applyFont="1" applyFill="1" applyBorder="1" applyAlignment="1">
      <alignment horizontal="right"/>
    </xf>
    <xf numFmtId="0" fontId="30" fillId="25" borderId="25" xfId="0" applyFont="1" applyFill="1" applyBorder="1"/>
    <xf numFmtId="3" fontId="12" fillId="25" borderId="0" xfId="59" applyNumberFormat="1" applyFont="1" applyFill="1" applyBorder="1"/>
    <xf numFmtId="0" fontId="11" fillId="25" borderId="0" xfId="51" applyFont="1" applyFill="1" applyBorder="1" applyAlignment="1">
      <alignment horizontal="right"/>
    </xf>
    <xf numFmtId="0" fontId="0" fillId="26" borderId="27" xfId="51" applyFont="1" applyFill="1" applyBorder="1"/>
    <xf numFmtId="0" fontId="9" fillId="25" borderId="27" xfId="51" applyFont="1" applyFill="1" applyBorder="1" applyAlignment="1">
      <alignment horizontal="left"/>
    </xf>
    <xf numFmtId="0" fontId="49" fillId="25" borderId="27" xfId="51" applyFont="1" applyFill="1" applyBorder="1" applyAlignment="1">
      <alignment horizontal="left"/>
    </xf>
    <xf numFmtId="0" fontId="0" fillId="0" borderId="27" xfId="51" applyFont="1" applyBorder="1"/>
    <xf numFmtId="0" fontId="0" fillId="25" borderId="27" xfId="51" applyFont="1" applyFill="1" applyBorder="1"/>
    <xf numFmtId="0" fontId="0" fillId="25" borderId="26" xfId="51" applyFont="1" applyFill="1" applyBorder="1"/>
    <xf numFmtId="0" fontId="0" fillId="26" borderId="0" xfId="51" applyFont="1" applyFill="1" applyBorder="1"/>
    <xf numFmtId="0" fontId="0" fillId="25" borderId="24" xfId="51" applyFont="1" applyFill="1" applyBorder="1"/>
    <xf numFmtId="49" fontId="5" fillId="25" borderId="24" xfId="51" applyNumberFormat="1" applyFont="1" applyFill="1" applyBorder="1"/>
    <xf numFmtId="0" fontId="9" fillId="25" borderId="24" xfId="51" applyFont="1" applyFill="1" applyBorder="1" applyAlignment="1">
      <alignment horizontal="center"/>
    </xf>
    <xf numFmtId="0" fontId="10" fillId="26" borderId="24" xfId="51" applyFont="1" applyFill="1" applyBorder="1"/>
    <xf numFmtId="0" fontId="5" fillId="26" borderId="24" xfId="51" applyFont="1" applyFill="1" applyBorder="1"/>
    <xf numFmtId="0" fontId="28" fillId="26" borderId="24" xfId="51" applyFont="1" applyFill="1" applyBorder="1"/>
    <xf numFmtId="0" fontId="51" fillId="26" borderId="24"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24" xfId="51" applyFont="1" applyFill="1" applyBorder="1"/>
    <xf numFmtId="0" fontId="81" fillId="26" borderId="0" xfId="51" applyFont="1" applyFill="1" applyBorder="1"/>
    <xf numFmtId="0" fontId="83" fillId="26" borderId="24" xfId="51" applyFont="1" applyFill="1" applyBorder="1"/>
    <xf numFmtId="0" fontId="73" fillId="26" borderId="24" xfId="51" applyFont="1" applyFill="1" applyBorder="1"/>
    <xf numFmtId="0" fontId="9" fillId="25" borderId="24" xfId="51" applyFont="1" applyFill="1" applyBorder="1"/>
    <xf numFmtId="0" fontId="5" fillId="25" borderId="24" xfId="51" applyFont="1" applyFill="1" applyBorder="1"/>
    <xf numFmtId="0" fontId="73" fillId="25" borderId="24" xfId="51" applyFont="1" applyFill="1" applyBorder="1"/>
    <xf numFmtId="0" fontId="98" fillId="24" borderId="0" xfId="40" applyFont="1" applyFill="1" applyBorder="1" applyAlignment="1">
      <alignment vertical="center"/>
    </xf>
    <xf numFmtId="165" fontId="98" fillId="24" borderId="0" xfId="40" applyNumberFormat="1" applyFont="1" applyFill="1" applyBorder="1" applyAlignment="1">
      <alignment horizontal="right"/>
    </xf>
    <xf numFmtId="165" fontId="98" fillId="27" borderId="0" xfId="40" applyNumberFormat="1" applyFont="1" applyFill="1" applyBorder="1" applyAlignment="1">
      <alignment horizontal="right"/>
    </xf>
    <xf numFmtId="165" fontId="98" fillId="24" borderId="0" xfId="40" applyNumberFormat="1" applyFont="1" applyFill="1" applyBorder="1" applyAlignment="1">
      <alignment horizontal="right" indent="1"/>
    </xf>
    <xf numFmtId="165" fontId="98" fillId="27" borderId="0" xfId="40" applyNumberFormat="1" applyFont="1" applyFill="1" applyBorder="1" applyAlignment="1">
      <alignment horizontal="right" indent="1"/>
    </xf>
    <xf numFmtId="0" fontId="30" fillId="25" borderId="24" xfId="0" applyFont="1" applyFill="1" applyBorder="1" applyAlignment="1">
      <alignment vertical="center"/>
    </xf>
    <xf numFmtId="0" fontId="30" fillId="25" borderId="24" xfId="0" applyFont="1" applyFill="1" applyBorder="1"/>
    <xf numFmtId="0" fontId="27" fillId="25" borderId="24" xfId="0" applyFont="1" applyFill="1" applyBorder="1"/>
    <xf numFmtId="0" fontId="27" fillId="25" borderId="25" xfId="0" applyFont="1" applyFill="1" applyBorder="1"/>
    <xf numFmtId="0" fontId="29" fillId="27" borderId="0" xfId="40" applyFont="1" applyFill="1" applyBorder="1" applyAlignment="1">
      <alignment horizontal="left" vertical="top" wrapText="1"/>
    </xf>
    <xf numFmtId="0" fontId="9" fillId="26" borderId="49" xfId="0" applyFont="1" applyFill="1" applyBorder="1" applyAlignment="1">
      <alignment horizontal="center" vertical="center"/>
    </xf>
    <xf numFmtId="0" fontId="9" fillId="26" borderId="49" xfId="0" applyFont="1" applyFill="1" applyBorder="1" applyAlignment="1">
      <alignment horizontal="center" vertical="center" readingOrder="1"/>
    </xf>
    <xf numFmtId="0" fontId="16" fillId="26" borderId="49" xfId="0" applyFont="1" applyFill="1" applyBorder="1" applyAlignment="1">
      <alignment horizontal="center" vertical="center"/>
    </xf>
    <xf numFmtId="164" fontId="12" fillId="41" borderId="47" xfId="40" applyNumberFormat="1" applyFont="1" applyFill="1" applyBorder="1" applyAlignment="1">
      <alignment horizontal="center" wrapText="1"/>
    </xf>
    <xf numFmtId="0" fontId="12" fillId="39" borderId="0" xfId="62" applyFont="1" applyFill="1" applyBorder="1" applyAlignment="1">
      <alignment horizontal="left" vertical="center"/>
    </xf>
    <xf numFmtId="0" fontId="10" fillId="39" borderId="0" xfId="62" applyFont="1" applyFill="1" applyBorder="1" applyAlignment="1">
      <alignment horizontal="left" vertical="center"/>
    </xf>
    <xf numFmtId="0" fontId="17" fillId="25" borderId="0" xfId="0" applyFont="1" applyFill="1" applyBorder="1" applyAlignment="1"/>
    <xf numFmtId="0" fontId="12" fillId="25" borderId="0" xfId="0" applyFont="1" applyFill="1" applyBorder="1" applyAlignment="1">
      <alignment horizontal="left"/>
    </xf>
    <xf numFmtId="0" fontId="11" fillId="25" borderId="0" xfId="0" applyFont="1" applyFill="1" applyBorder="1" applyAlignment="1">
      <alignment horizontal="center"/>
    </xf>
    <xf numFmtId="0" fontId="24" fillId="39" borderId="23" xfId="0" applyFont="1" applyFill="1" applyBorder="1" applyAlignment="1">
      <alignment vertical="center"/>
    </xf>
    <xf numFmtId="0" fontId="10" fillId="39" borderId="23" xfId="0" applyFont="1" applyFill="1" applyBorder="1" applyAlignment="1">
      <alignment horizontal="justify" vertical="top" wrapText="1"/>
    </xf>
    <xf numFmtId="0" fontId="12" fillId="39" borderId="23" xfId="0" applyFont="1" applyFill="1" applyBorder="1"/>
    <xf numFmtId="0" fontId="10" fillId="39" borderId="23" xfId="0" applyFont="1" applyFill="1" applyBorder="1"/>
    <xf numFmtId="164" fontId="12" fillId="39" borderId="23" xfId="40" applyNumberFormat="1" applyFont="1" applyFill="1" applyBorder="1" applyAlignment="1">
      <alignment horizontal="center" wrapText="1"/>
    </xf>
    <xf numFmtId="0" fontId="11" fillId="39" borderId="23" xfId="0" applyFont="1" applyFill="1" applyBorder="1" applyAlignment="1">
      <alignment horizontal="center"/>
    </xf>
    <xf numFmtId="164" fontId="12" fillId="40" borderId="23" xfId="40" applyNumberFormat="1" applyFont="1" applyFill="1" applyBorder="1" applyAlignment="1">
      <alignment horizontal="center" wrapText="1"/>
    </xf>
    <xf numFmtId="0" fontId="11" fillId="42" borderId="0" xfId="40" applyFont="1" applyFill="1" applyBorder="1"/>
    <xf numFmtId="0" fontId="11" fillId="44" borderId="0" xfId="40" applyFont="1" applyFill="1" applyBorder="1"/>
    <xf numFmtId="0" fontId="11" fillId="34" borderId="0" xfId="0" applyFont="1" applyFill="1" applyBorder="1"/>
    <xf numFmtId="0" fontId="0" fillId="38" borderId="0" xfId="0" applyFill="1" applyBorder="1"/>
    <xf numFmtId="0" fontId="11" fillId="43" borderId="0" xfId="40" applyFont="1" applyFill="1" applyBorder="1"/>
    <xf numFmtId="0" fontId="12" fillId="38" borderId="0" xfId="0" applyFont="1" applyFill="1" applyBorder="1"/>
    <xf numFmtId="0" fontId="10" fillId="38" borderId="0" xfId="0" applyFont="1" applyFill="1" applyBorder="1"/>
    <xf numFmtId="164" fontId="12" fillId="38" borderId="0" xfId="40" applyNumberFormat="1" applyFont="1" applyFill="1" applyBorder="1" applyAlignment="1">
      <alignment horizontal="center" wrapText="1"/>
    </xf>
    <xf numFmtId="0" fontId="11" fillId="38" borderId="0" xfId="0" applyFont="1" applyFill="1" applyBorder="1" applyAlignment="1">
      <alignment horizontal="center"/>
    </xf>
    <xf numFmtId="164" fontId="12" fillId="43" borderId="0" xfId="40" applyNumberFormat="1" applyFont="1" applyFill="1" applyBorder="1" applyAlignment="1">
      <alignment horizontal="center" wrapText="1"/>
    </xf>
    <xf numFmtId="0" fontId="28" fillId="38" borderId="0" xfId="0" applyFont="1" applyFill="1" applyBorder="1"/>
    <xf numFmtId="0" fontId="11" fillId="38" borderId="0" xfId="0" applyFont="1" applyFill="1" applyBorder="1"/>
    <xf numFmtId="0" fontId="13" fillId="38" borderId="0" xfId="0" applyFont="1" applyFill="1" applyBorder="1"/>
    <xf numFmtId="0" fontId="0" fillId="38" borderId="23" xfId="0" applyFill="1" applyBorder="1"/>
    <xf numFmtId="0" fontId="11" fillId="38" borderId="23" xfId="0" applyFont="1" applyFill="1" applyBorder="1"/>
    <xf numFmtId="0" fontId="12" fillId="38" borderId="23" xfId="0" applyFont="1" applyFill="1" applyBorder="1"/>
    <xf numFmtId="0" fontId="13" fillId="38" borderId="23" xfId="0" applyFont="1" applyFill="1" applyBorder="1"/>
    <xf numFmtId="0" fontId="11" fillId="38" borderId="23" xfId="0" applyFont="1" applyFill="1" applyBorder="1" applyAlignment="1">
      <alignment horizontal="center"/>
    </xf>
    <xf numFmtId="0" fontId="127" fillId="38" borderId="0" xfId="68" applyFont="1" applyFill="1" applyBorder="1" applyAlignment="1" applyProtection="1"/>
    <xf numFmtId="0" fontId="128" fillId="38" borderId="0" xfId="68" applyFont="1" applyFill="1" applyBorder="1" applyAlignment="1" applyProtection="1"/>
    <xf numFmtId="0" fontId="129" fillId="43" borderId="0" xfId="40" applyFont="1" applyFill="1" applyBorder="1"/>
    <xf numFmtId="0" fontId="130" fillId="38" borderId="0" xfId="0" applyFont="1" applyFill="1" applyBorder="1"/>
    <xf numFmtId="164" fontId="104" fillId="38" borderId="0" xfId="40" applyNumberFormat="1" applyFont="1" applyFill="1" applyBorder="1" applyAlignment="1">
      <alignment horizontal="center" wrapText="1"/>
    </xf>
    <xf numFmtId="0" fontId="131" fillId="38" borderId="0" xfId="68" applyFont="1" applyFill="1" applyBorder="1" applyAlignment="1" applyProtection="1"/>
    <xf numFmtId="0" fontId="132" fillId="38" borderId="0" xfId="0" applyFont="1" applyFill="1" applyBorder="1"/>
    <xf numFmtId="164" fontId="114" fillId="38" borderId="0" xfId="40" applyNumberFormat="1" applyFont="1" applyFill="1" applyBorder="1" applyAlignment="1">
      <alignment horizontal="center" wrapText="1"/>
    </xf>
    <xf numFmtId="0" fontId="133" fillId="38" borderId="0" xfId="0" applyFont="1" applyFill="1" applyBorder="1"/>
    <xf numFmtId="164" fontId="115" fillId="38" borderId="0" xfId="40" applyNumberFormat="1" applyFont="1" applyFill="1" applyBorder="1" applyAlignment="1">
      <alignment horizontal="center" wrapText="1"/>
    </xf>
    <xf numFmtId="0" fontId="2" fillId="32" borderId="55" xfId="62" applyFill="1" applyBorder="1"/>
    <xf numFmtId="0" fontId="2" fillId="0" borderId="0" xfId="62" applyFill="1"/>
    <xf numFmtId="0" fontId="12" fillId="24" borderId="0" xfId="40" applyFont="1" applyFill="1" applyBorder="1" applyAlignment="1">
      <alignment horizontal="center"/>
    </xf>
    <xf numFmtId="0" fontId="14" fillId="33" borderId="25" xfId="62" applyFont="1" applyFill="1" applyBorder="1" applyAlignment="1">
      <alignment horizontal="center" vertical="center"/>
    </xf>
    <xf numFmtId="167" fontId="98" fillId="26" borderId="0" xfId="0" applyNumberFormat="1" applyFont="1" applyFill="1" applyBorder="1" applyAlignment="1"/>
    <xf numFmtId="3" fontId="98" fillId="25" borderId="0" xfId="59" applyNumberFormat="1" applyFont="1" applyFill="1" applyBorder="1" applyAlignment="1">
      <alignment horizontal="right"/>
    </xf>
    <xf numFmtId="3" fontId="98" fillId="25" borderId="0" xfId="59" applyNumberFormat="1" applyFont="1" applyFill="1" applyBorder="1" applyAlignment="1">
      <alignment horizontal="right" vertical="center"/>
    </xf>
    <xf numFmtId="3" fontId="98" fillId="25" borderId="0" xfId="59" applyNumberFormat="1" applyFont="1" applyFill="1" applyBorder="1"/>
    <xf numFmtId="4" fontId="129" fillId="27" borderId="0" xfId="61" applyNumberFormat="1" applyFont="1" applyFill="1" applyBorder="1" applyAlignment="1">
      <alignment horizontal="right" wrapText="1" indent="4"/>
    </xf>
    <xf numFmtId="0" fontId="2" fillId="26" borderId="0" xfId="52" applyFill="1" applyBorder="1"/>
    <xf numFmtId="0" fontId="11" fillId="25" borderId="0" xfId="52" applyFont="1" applyFill="1" applyBorder="1" applyAlignment="1">
      <alignment horizontal="left"/>
    </xf>
    <xf numFmtId="0" fontId="134" fillId="25" borderId="0" xfId="52" applyFont="1" applyFill="1" applyBorder="1" applyAlignment="1">
      <alignment horizontal="left"/>
    </xf>
    <xf numFmtId="0" fontId="0" fillId="26" borderId="0" xfId="51" applyFont="1" applyFill="1" applyBorder="1" applyAlignment="1">
      <alignment vertical="center"/>
    </xf>
    <xf numFmtId="0" fontId="9" fillId="26" borderId="0" xfId="51" applyFont="1" applyFill="1" applyBorder="1" applyAlignment="1">
      <alignment horizontal="center"/>
    </xf>
    <xf numFmtId="0" fontId="13" fillId="26" borderId="0" xfId="51" applyFont="1" applyFill="1" applyBorder="1"/>
    <xf numFmtId="167" fontId="3" fillId="26" borderId="0" xfId="62" applyNumberFormat="1" applyFont="1" applyFill="1" applyBorder="1" applyAlignment="1">
      <alignment horizontal="right" indent="3"/>
    </xf>
    <xf numFmtId="167" fontId="3" fillId="26" borderId="0" xfId="62" applyNumberFormat="1" applyFont="1" applyFill="1" applyBorder="1" applyAlignment="1"/>
    <xf numFmtId="0" fontId="3" fillId="26" borderId="0" xfId="62" applyNumberFormat="1" applyFont="1" applyFill="1" applyBorder="1" applyAlignment="1"/>
    <xf numFmtId="0" fontId="24" fillId="26" borderId="0" xfId="51" applyFont="1" applyFill="1" applyBorder="1"/>
    <xf numFmtId="0" fontId="51" fillId="26" borderId="0" xfId="51" applyFont="1" applyFill="1" applyBorder="1" applyAlignment="1">
      <alignment horizontal="center"/>
    </xf>
    <xf numFmtId="167" fontId="8" fillId="26" borderId="0" xfId="62" applyNumberFormat="1" applyFont="1" applyFill="1" applyBorder="1" applyAlignment="1">
      <alignment horizontal="right" indent="3"/>
    </xf>
    <xf numFmtId="167" fontId="8" fillId="26" borderId="0" xfId="62" applyNumberFormat="1" applyFont="1" applyFill="1" applyBorder="1" applyAlignment="1"/>
    <xf numFmtId="0" fontId="135" fillId="27" borderId="0" xfId="61" applyFont="1" applyFill="1" applyBorder="1" applyAlignment="1">
      <alignment horizontal="left" indent="1"/>
    </xf>
    <xf numFmtId="0" fontId="68" fillId="26" borderId="0" xfId="51" applyFont="1" applyFill="1" applyBorder="1"/>
    <xf numFmtId="0" fontId="136" fillId="26" borderId="0" xfId="51" applyFont="1" applyFill="1" applyBorder="1"/>
    <xf numFmtId="0" fontId="9" fillId="26" borderId="0" xfId="51" applyFont="1" applyFill="1" applyBorder="1"/>
    <xf numFmtId="0" fontId="129" fillId="27" borderId="0" xfId="61" applyFont="1" applyFill="1" applyBorder="1" applyAlignment="1">
      <alignment horizontal="left" indent="1"/>
    </xf>
    <xf numFmtId="0" fontId="108" fillId="26" borderId="0" xfId="51" applyFont="1" applyFill="1" applyBorder="1"/>
    <xf numFmtId="167" fontId="129" fillId="26" borderId="0" xfId="62" applyNumberFormat="1" applyFont="1" applyFill="1" applyBorder="1" applyAlignment="1">
      <alignment horizontal="right" indent="3"/>
    </xf>
    <xf numFmtId="167" fontId="129" fillId="26" borderId="0" xfId="62" applyNumberFormat="1" applyFont="1" applyFill="1" applyBorder="1" applyAlignment="1"/>
    <xf numFmtId="0" fontId="98" fillId="25" borderId="0" xfId="62" applyFont="1" applyFill="1" applyBorder="1" applyAlignment="1">
      <alignment horizontal="left"/>
    </xf>
    <xf numFmtId="0" fontId="11" fillId="25" borderId="12" xfId="62" applyFont="1" applyFill="1" applyBorder="1" applyAlignment="1">
      <alignment horizontal="center"/>
    </xf>
    <xf numFmtId="0" fontId="2" fillId="0" borderId="0" xfId="62" applyFill="1" applyBorder="1"/>
    <xf numFmtId="0" fontId="16" fillId="24" borderId="24" xfId="61" applyFont="1" applyFill="1" applyBorder="1" applyAlignment="1">
      <alignment horizontal="left" wrapText="1"/>
    </xf>
    <xf numFmtId="0" fontId="103" fillId="26" borderId="20" xfId="62" applyFont="1" applyFill="1" applyBorder="1" applyAlignment="1">
      <alignment vertical="center"/>
    </xf>
    <xf numFmtId="164" fontId="98" fillId="24" borderId="0" xfId="40" applyNumberFormat="1" applyFont="1" applyFill="1" applyBorder="1" applyAlignment="1">
      <alignment horizontal="right" indent="1"/>
    </xf>
    <xf numFmtId="3" fontId="98" fillId="24" borderId="0" xfId="40" applyNumberFormat="1" applyFont="1" applyFill="1" applyBorder="1" applyAlignment="1">
      <alignment horizontal="right" wrapText="1"/>
    </xf>
    <xf numFmtId="3" fontId="98" fillId="24" borderId="0" xfId="40" applyNumberFormat="1" applyFont="1" applyFill="1" applyBorder="1" applyAlignment="1">
      <alignment horizontal="right" vertical="center" wrapText="1"/>
    </xf>
    <xf numFmtId="0" fontId="49" fillId="26" borderId="39" xfId="63" applyFont="1" applyFill="1" applyBorder="1" applyAlignment="1">
      <alignment horizontal="left" vertical="center"/>
    </xf>
    <xf numFmtId="0" fontId="49" fillId="26" borderId="40" xfId="63" applyFont="1" applyFill="1" applyBorder="1" applyAlignment="1">
      <alignment horizontal="left" vertical="center"/>
    </xf>
    <xf numFmtId="0" fontId="49" fillId="26" borderId="41" xfId="63" applyFont="1" applyFill="1" applyBorder="1" applyAlignment="1">
      <alignment horizontal="left" vertical="center"/>
    </xf>
    <xf numFmtId="0" fontId="14" fillId="33" borderId="57" xfId="52" applyFont="1" applyFill="1" applyBorder="1" applyAlignment="1">
      <alignment horizontal="center" vertical="center"/>
    </xf>
    <xf numFmtId="0" fontId="12" fillId="25" borderId="0" xfId="0" applyNumberFormat="1" applyFont="1" applyFill="1" applyBorder="1" applyAlignment="1">
      <alignment horizontal="left"/>
    </xf>
    <xf numFmtId="0" fontId="11" fillId="25" borderId="0" xfId="0" applyFont="1" applyFill="1" applyBorder="1" applyAlignment="1"/>
    <xf numFmtId="0" fontId="11" fillId="25" borderId="10" xfId="0" applyFont="1" applyFill="1" applyBorder="1" applyAlignment="1">
      <alignment horizontal="center"/>
    </xf>
    <xf numFmtId="0" fontId="98" fillId="25" borderId="0" xfId="0" applyFont="1" applyFill="1" applyBorder="1" applyAlignment="1">
      <alignment horizontal="left"/>
    </xf>
    <xf numFmtId="0" fontId="16" fillId="25" borderId="0" xfId="0" applyFont="1" applyFill="1" applyBorder="1" applyAlignment="1">
      <alignment horizontal="right"/>
    </xf>
    <xf numFmtId="0" fontId="11" fillId="25" borderId="13" xfId="0" applyFont="1" applyFill="1" applyBorder="1" applyAlignment="1">
      <alignment horizontal="center"/>
    </xf>
    <xf numFmtId="0" fontId="11" fillId="25" borderId="12" xfId="0" applyFont="1" applyFill="1" applyBorder="1" applyAlignment="1">
      <alignment horizontal="center"/>
    </xf>
    <xf numFmtId="0" fontId="11" fillId="24" borderId="0" xfId="40" applyFont="1" applyFill="1" applyBorder="1" applyAlignment="1">
      <alignment horizontal="left" wrapText="1"/>
    </xf>
    <xf numFmtId="0" fontId="12" fillId="24" borderId="0" xfId="40" applyFont="1" applyFill="1" applyBorder="1" applyAlignment="1">
      <alignment horizontal="left" indent="1"/>
    </xf>
    <xf numFmtId="0" fontId="9" fillId="25" borderId="28" xfId="0" applyFont="1" applyFill="1" applyBorder="1" applyAlignment="1">
      <alignment horizontal="left"/>
    </xf>
    <xf numFmtId="0" fontId="9" fillId="25" borderId="27" xfId="0" applyFont="1" applyFill="1" applyBorder="1" applyAlignment="1">
      <alignment horizontal="left"/>
    </xf>
    <xf numFmtId="0" fontId="5" fillId="25" borderId="0" xfId="0" applyFont="1" applyFill="1" applyBorder="1"/>
    <xf numFmtId="0" fontId="0" fillId="0" borderId="0" xfId="0" applyBorder="1"/>
    <xf numFmtId="0" fontId="11" fillId="25" borderId="0" xfId="0" applyFont="1" applyFill="1" applyBorder="1" applyAlignment="1">
      <alignment horizontal="center"/>
    </xf>
    <xf numFmtId="0" fontId="9" fillId="25" borderId="0" xfId="0" applyFont="1" applyFill="1" applyBorder="1" applyAlignment="1">
      <alignment horizontal="left"/>
    </xf>
    <xf numFmtId="0" fontId="12" fillId="25" borderId="0" xfId="0" applyFont="1" applyFill="1" applyBorder="1" applyAlignment="1">
      <alignment horizontal="left" indent="1"/>
    </xf>
    <xf numFmtId="0" fontId="11" fillId="25" borderId="0" xfId="0" applyFont="1" applyFill="1" applyBorder="1" applyAlignment="1">
      <alignment horizontal="left"/>
    </xf>
    <xf numFmtId="0" fontId="10" fillId="25" borderId="0" xfId="0" applyFont="1" applyFill="1" applyBorder="1"/>
    <xf numFmtId="0" fontId="16" fillId="25" borderId="5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10" fillId="26" borderId="0" xfId="63" applyFont="1" applyFill="1" applyBorder="1"/>
    <xf numFmtId="1" fontId="11" fillId="26" borderId="13" xfId="63" applyNumberFormat="1" applyFont="1" applyFill="1" applyBorder="1" applyAlignment="1">
      <alignment horizontal="center" vertical="center"/>
    </xf>
    <xf numFmtId="0" fontId="11" fillId="26" borderId="10" xfId="63" applyFont="1" applyFill="1" applyBorder="1" applyAlignment="1"/>
    <xf numFmtId="0" fontId="11" fillId="26" borderId="59" xfId="63" applyFont="1" applyFill="1" applyBorder="1" applyAlignment="1"/>
    <xf numFmtId="0" fontId="6" fillId="26" borderId="0" xfId="63" applyFont="1" applyFill="1" applyBorder="1"/>
    <xf numFmtId="0" fontId="6" fillId="25" borderId="0" xfId="63" applyFont="1" applyFill="1" applyBorder="1"/>
    <xf numFmtId="0" fontId="98" fillId="24" borderId="0" xfId="66" applyFont="1" applyFill="1" applyBorder="1" applyAlignment="1">
      <alignment horizontal="left" vertical="top"/>
    </xf>
    <xf numFmtId="3" fontId="111" fillId="27" borderId="0" xfId="40" applyNumberFormat="1" applyFont="1" applyFill="1" applyBorder="1" applyAlignment="1">
      <alignment horizontal="right" wrapText="1"/>
    </xf>
    <xf numFmtId="0" fontId="98" fillId="24" borderId="0" xfId="66" applyFont="1" applyFill="1" applyBorder="1" applyAlignment="1">
      <alignment horizontal="left"/>
    </xf>
    <xf numFmtId="4" fontId="111" fillId="27" borderId="0" xfId="40" applyNumberFormat="1" applyFont="1" applyFill="1" applyBorder="1" applyAlignment="1">
      <alignment horizontal="right" wrapText="1"/>
    </xf>
    <xf numFmtId="0" fontId="116" fillId="25" borderId="0" xfId="63" applyFont="1" applyFill="1" applyBorder="1" applyAlignment="1">
      <alignment horizontal="center" vertical="center"/>
    </xf>
    <xf numFmtId="4" fontId="76" fillId="26" borderId="0" xfId="69" applyNumberFormat="1" applyFont="1" applyFill="1" applyBorder="1" applyAlignment="1">
      <alignment horizontal="right"/>
    </xf>
    <xf numFmtId="0" fontId="48" fillId="25" borderId="0" xfId="63" applyFont="1" applyFill="1" applyBorder="1" applyAlignment="1">
      <alignment horizontal="right" wrapText="1"/>
    </xf>
    <xf numFmtId="0" fontId="2" fillId="25" borderId="0" xfId="63" applyFill="1" applyBorder="1" applyAlignment="1">
      <alignment horizontal="right"/>
    </xf>
    <xf numFmtId="0" fontId="98" fillId="25" borderId="0" xfId="63" applyFont="1" applyFill="1" applyBorder="1" applyAlignment="1">
      <alignment horizontal="left"/>
    </xf>
    <xf numFmtId="3" fontId="111" fillId="25" borderId="0" xfId="63" applyNumberFormat="1" applyFont="1" applyFill="1" applyBorder="1" applyAlignment="1">
      <alignment horizontal="right"/>
    </xf>
    <xf numFmtId="1" fontId="12" fillId="0" borderId="0" xfId="63" applyNumberFormat="1" applyFont="1" applyBorder="1" applyAlignment="1">
      <alignment horizontal="right" wrapText="1"/>
    </xf>
    <xf numFmtId="0" fontId="12" fillId="0" borderId="0" xfId="63" applyFont="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0" fontId="111" fillId="25" borderId="0" xfId="63" applyFont="1" applyFill="1" applyBorder="1" applyAlignment="1">
      <alignment horizontal="left" wrapText="1"/>
    </xf>
    <xf numFmtId="3" fontId="111" fillId="25" borderId="0" xfId="63" quotePrefix="1" applyNumberFormat="1" applyFont="1" applyFill="1" applyBorder="1" applyAlignment="1">
      <alignment horizontal="right"/>
    </xf>
    <xf numFmtId="1" fontId="18" fillId="0" borderId="0" xfId="63" applyNumberFormat="1" applyFont="1" applyBorder="1" applyAlignment="1">
      <alignment horizontal="center" wrapText="1"/>
    </xf>
    <xf numFmtId="0" fontId="18" fillId="0" borderId="0" xfId="63" applyFont="1" applyBorder="1" applyAlignment="1">
      <alignment horizontal="center" wrapText="1"/>
    </xf>
    <xf numFmtId="0" fontId="11" fillId="26" borderId="0" xfId="63" applyFont="1" applyFill="1" applyBorder="1" applyAlignment="1">
      <alignment horizontal="center" vertical="center" wrapText="1"/>
    </xf>
    <xf numFmtId="0" fontId="49" fillId="26" borderId="0" xfId="63" applyFont="1" applyFill="1" applyBorder="1"/>
    <xf numFmtId="0" fontId="11" fillId="26" borderId="0" xfId="62" applyFont="1" applyFill="1" applyBorder="1" applyAlignment="1">
      <alignment horizontal="center"/>
    </xf>
    <xf numFmtId="0" fontId="98" fillId="27" borderId="0" xfId="66" applyFont="1" applyFill="1" applyBorder="1" applyAlignment="1">
      <alignment horizontal="left" vertical="top"/>
    </xf>
    <xf numFmtId="0" fontId="111" fillId="26" borderId="0" xfId="63" applyFont="1" applyFill="1" applyBorder="1" applyAlignment="1">
      <alignment horizontal="left" vertical="top" wrapText="1"/>
    </xf>
    <xf numFmtId="0" fontId="2" fillId="26" borderId="0" xfId="63" applyFill="1" applyAlignment="1"/>
    <xf numFmtId="0" fontId="2" fillId="26" borderId="0" xfId="63" applyFill="1" applyBorder="1" applyAlignment="1"/>
    <xf numFmtId="49" fontId="12" fillId="26" borderId="0" xfId="63" applyNumberFormat="1" applyFont="1" applyFill="1" applyBorder="1" applyAlignment="1">
      <alignment horizontal="left"/>
    </xf>
    <xf numFmtId="0" fontId="50" fillId="27" borderId="0" xfId="66" applyFont="1" applyFill="1" applyBorder="1" applyAlignment="1">
      <alignment horizontal="left"/>
    </xf>
    <xf numFmtId="3" fontId="98" fillId="25" borderId="0" xfId="63" applyNumberFormat="1" applyFont="1" applyFill="1" applyBorder="1" applyAlignment="1">
      <alignment horizontal="right"/>
    </xf>
    <xf numFmtId="3" fontId="98" fillId="25" borderId="0" xfId="63" applyNumberFormat="1" applyFont="1" applyFill="1" applyBorder="1" applyAlignment="1">
      <alignment horizontal="left"/>
    </xf>
    <xf numFmtId="0" fontId="16" fillId="25" borderId="0" xfId="63" applyFont="1" applyFill="1" applyBorder="1" applyAlignment="1">
      <alignment horizontal="left" vertical="center"/>
    </xf>
    <xf numFmtId="0" fontId="9" fillId="0" borderId="0" xfId="63" applyFont="1" applyAlignment="1"/>
    <xf numFmtId="0" fontId="13" fillId="25" borderId="0" xfId="0" applyFont="1" applyFill="1" applyBorder="1" applyAlignment="1">
      <alignment horizontal="left"/>
    </xf>
    <xf numFmtId="0" fontId="0" fillId="25" borderId="0" xfId="0" applyFill="1" applyBorder="1" applyAlignment="1">
      <alignment horizontal="left"/>
    </xf>
    <xf numFmtId="0" fontId="0" fillId="25" borderId="28" xfId="0" applyFill="1" applyBorder="1"/>
    <xf numFmtId="0" fontId="103" fillId="26" borderId="20" xfId="0" applyFont="1" applyFill="1" applyBorder="1" applyAlignment="1">
      <alignment vertical="center"/>
    </xf>
    <xf numFmtId="0" fontId="138" fillId="26" borderId="21" xfId="0" applyFont="1" applyFill="1" applyBorder="1" applyAlignment="1">
      <alignment vertical="center"/>
    </xf>
    <xf numFmtId="0" fontId="138" fillId="26" borderId="22" xfId="0" applyFont="1" applyFill="1" applyBorder="1" applyAlignment="1">
      <alignment vertical="center"/>
    </xf>
    <xf numFmtId="167" fontId="98" fillId="25" borderId="0" xfId="0" applyNumberFormat="1" applyFont="1" applyFill="1" applyBorder="1" applyAlignment="1">
      <alignment horizontal="right"/>
    </xf>
    <xf numFmtId="0" fontId="13" fillId="0" borderId="0" xfId="0" applyFont="1" applyBorder="1"/>
    <xf numFmtId="0" fontId="69" fillId="25" borderId="25" xfId="0" applyFont="1" applyFill="1" applyBorder="1"/>
    <xf numFmtId="168" fontId="98" fillId="25" borderId="0" xfId="0" applyNumberFormat="1" applyFont="1" applyFill="1" applyBorder="1" applyAlignment="1">
      <alignment horizontal="right"/>
    </xf>
    <xf numFmtId="168" fontId="11" fillId="25" borderId="0" xfId="0" applyNumberFormat="1" applyFont="1" applyFill="1" applyBorder="1" applyAlignment="1">
      <alignment horizontal="right"/>
    </xf>
    <xf numFmtId="167" fontId="0" fillId="0" borderId="0" xfId="0" applyNumberFormat="1"/>
    <xf numFmtId="0" fontId="6" fillId="25" borderId="0" xfId="0" applyFont="1" applyFill="1" applyBorder="1"/>
    <xf numFmtId="164" fontId="11" fillId="25" borderId="0" xfId="0" applyNumberFormat="1" applyFont="1" applyFill="1" applyBorder="1" applyAlignment="1">
      <alignment horizontal="center"/>
    </xf>
    <xf numFmtId="3" fontId="3" fillId="25" borderId="0" xfId="0" applyNumberFormat="1" applyFont="1" applyFill="1" applyBorder="1" applyAlignment="1">
      <alignment horizontal="right"/>
    </xf>
    <xf numFmtId="0" fontId="98" fillId="25" borderId="0" xfId="0" applyFont="1" applyFill="1" applyBorder="1" applyAlignment="1">
      <alignment horizontal="right"/>
    </xf>
    <xf numFmtId="167" fontId="98" fillId="26" borderId="0" xfId="0" applyNumberFormat="1" applyFont="1" applyFill="1" applyBorder="1" applyAlignment="1">
      <alignment horizontal="right"/>
    </xf>
    <xf numFmtId="0" fontId="67" fillId="25" borderId="0" xfId="0" applyFont="1" applyFill="1" applyBorder="1" applyAlignment="1">
      <alignment horizontal="right"/>
    </xf>
    <xf numFmtId="0" fontId="67" fillId="25" borderId="0" xfId="0" applyFont="1" applyFill="1" applyBorder="1" applyAlignment="1">
      <alignment horizontal="center"/>
    </xf>
    <xf numFmtId="167" fontId="11" fillId="26" borderId="0" xfId="0" applyNumberFormat="1" applyFont="1" applyFill="1" applyBorder="1" applyAlignment="1">
      <alignment horizontal="right"/>
    </xf>
    <xf numFmtId="167" fontId="12" fillId="25" borderId="0" xfId="0" applyNumberFormat="1" applyFont="1" applyFill="1" applyBorder="1" applyAlignment="1">
      <alignment horizontal="right"/>
    </xf>
    <xf numFmtId="167" fontId="12" fillId="26" borderId="0" xfId="0" applyNumberFormat="1" applyFont="1" applyFill="1" applyBorder="1" applyAlignment="1">
      <alignment horizontal="right"/>
    </xf>
    <xf numFmtId="0" fontId="75" fillId="25" borderId="25" xfId="0" applyFont="1" applyFill="1" applyBorder="1" applyAlignment="1">
      <alignment horizontal="center"/>
    </xf>
    <xf numFmtId="0" fontId="75" fillId="25" borderId="0" xfId="0" applyFont="1" applyFill="1" applyBorder="1" applyAlignment="1">
      <alignment horizontal="center"/>
    </xf>
    <xf numFmtId="0" fontId="3" fillId="0" borderId="0" xfId="0" applyFont="1" applyFill="1"/>
    <xf numFmtId="0" fontId="16" fillId="25" borderId="12" xfId="0" applyFont="1" applyFill="1" applyBorder="1" applyAlignment="1">
      <alignment horizontal="center"/>
    </xf>
    <xf numFmtId="0" fontId="29" fillId="25" borderId="12" xfId="0" applyFont="1" applyFill="1" applyBorder="1" applyAlignment="1">
      <alignment horizontal="center"/>
    </xf>
    <xf numFmtId="0" fontId="35" fillId="25" borderId="0" xfId="0" applyFont="1" applyFill="1" applyBorder="1" applyAlignment="1">
      <alignment horizontal="center"/>
    </xf>
    <xf numFmtId="167" fontId="98" fillId="25" borderId="0" xfId="0" applyNumberFormat="1" applyFont="1" applyFill="1" applyBorder="1" applyAlignment="1"/>
    <xf numFmtId="167" fontId="11" fillId="25" borderId="0" xfId="0" applyNumberFormat="1" applyFont="1" applyFill="1" applyBorder="1" applyAlignment="1"/>
    <xf numFmtId="167" fontId="11" fillId="26" borderId="0" xfId="0" applyNumberFormat="1" applyFont="1" applyFill="1" applyBorder="1" applyAlignment="1"/>
    <xf numFmtId="167" fontId="12" fillId="25" borderId="0" xfId="0" applyNumberFormat="1" applyFont="1" applyFill="1" applyBorder="1" applyAlignment="1"/>
    <xf numFmtId="167" fontId="12" fillId="26" borderId="0" xfId="0" applyNumberFormat="1" applyFont="1" applyFill="1" applyBorder="1" applyAlignment="1"/>
    <xf numFmtId="0" fontId="24" fillId="25" borderId="0" xfId="0" applyFont="1" applyFill="1" applyBorder="1"/>
    <xf numFmtId="0" fontId="16" fillId="25" borderId="27" xfId="0" applyFont="1" applyFill="1" applyBorder="1" applyAlignment="1">
      <alignment horizontal="right"/>
    </xf>
    <xf numFmtId="0" fontId="103" fillId="26" borderId="20" xfId="0" applyFont="1" applyFill="1" applyBorder="1" applyAlignment="1"/>
    <xf numFmtId="165" fontId="100" fillId="25" borderId="0" xfId="0" applyNumberFormat="1" applyFont="1" applyFill="1" applyBorder="1" applyAlignment="1">
      <alignment horizontal="right"/>
    </xf>
    <xf numFmtId="165" fontId="10" fillId="25" borderId="0" xfId="0" applyNumberFormat="1" applyFont="1" applyFill="1" applyBorder="1" applyAlignment="1">
      <alignment horizontal="right"/>
    </xf>
    <xf numFmtId="0" fontId="10" fillId="25" borderId="0" xfId="0" applyFont="1" applyFill="1" applyBorder="1" applyAlignment="1">
      <alignment horizontal="right"/>
    </xf>
    <xf numFmtId="0" fontId="100" fillId="25" borderId="0" xfId="0" applyFont="1" applyFill="1" applyBorder="1" applyAlignment="1">
      <alignment horizontal="right"/>
    </xf>
    <xf numFmtId="0" fontId="74" fillId="25" borderId="0" xfId="0" applyFont="1" applyFill="1" applyBorder="1" applyAlignment="1">
      <alignment horizontal="right"/>
    </xf>
    <xf numFmtId="164" fontId="67" fillId="24" borderId="0" xfId="40" applyNumberFormat="1" applyFont="1" applyFill="1" applyBorder="1" applyAlignment="1">
      <alignment horizontal="center" wrapText="1"/>
    </xf>
    <xf numFmtId="1" fontId="3" fillId="25" borderId="0" xfId="0" applyNumberFormat="1" applyFont="1" applyFill="1" applyBorder="1" applyAlignment="1">
      <alignment horizontal="center"/>
    </xf>
    <xf numFmtId="167" fontId="67" fillId="25" borderId="0" xfId="0" applyNumberFormat="1" applyFont="1" applyFill="1" applyBorder="1" applyAlignment="1"/>
    <xf numFmtId="0" fontId="11" fillId="25" borderId="18" xfId="0" applyFont="1" applyFill="1" applyBorder="1" applyAlignment="1"/>
    <xf numFmtId="0" fontId="0" fillId="0" borderId="18" xfId="0" applyBorder="1" applyAlignment="1"/>
    <xf numFmtId="0" fontId="16" fillId="25" borderId="13" xfId="0" applyFont="1" applyFill="1" applyBorder="1" applyAlignment="1">
      <alignment horizontal="center"/>
    </xf>
    <xf numFmtId="0" fontId="35" fillId="26" borderId="0" xfId="0" applyFont="1" applyFill="1" applyBorder="1" applyAlignment="1">
      <alignment horizontal="center"/>
    </xf>
    <xf numFmtId="167" fontId="101" fillId="26" borderId="0" xfId="0" applyNumberFormat="1" applyFont="1" applyFill="1" applyBorder="1" applyAlignment="1">
      <alignment horizontal="center"/>
    </xf>
    <xf numFmtId="167" fontId="36" fillId="26" borderId="0" xfId="0" applyNumberFormat="1" applyFont="1" applyFill="1" applyBorder="1" applyAlignment="1">
      <alignment horizontal="center"/>
    </xf>
    <xf numFmtId="167" fontId="36" fillId="25" borderId="0" xfId="0" applyNumberFormat="1" applyFont="1" applyFill="1" applyBorder="1" applyAlignment="1">
      <alignment horizontal="center"/>
    </xf>
    <xf numFmtId="0" fontId="13" fillId="26" borderId="21" xfId="62" applyFont="1" applyFill="1" applyBorder="1" applyAlignment="1">
      <alignment vertical="center"/>
    </xf>
    <xf numFmtId="0" fontId="4" fillId="26" borderId="21" xfId="62" applyFont="1" applyFill="1" applyBorder="1" applyAlignment="1">
      <alignment vertical="center"/>
    </xf>
    <xf numFmtId="0" fontId="4" fillId="26" borderId="22" xfId="62" applyFont="1" applyFill="1" applyBorder="1" applyAlignment="1">
      <alignment vertical="center"/>
    </xf>
    <xf numFmtId="0" fontId="15" fillId="45" borderId="60" xfId="62" applyFont="1" applyFill="1" applyBorder="1" applyAlignment="1">
      <alignment vertical="center"/>
    </xf>
    <xf numFmtId="0" fontId="4" fillId="45" borderId="61" xfId="62" applyFont="1" applyFill="1" applyBorder="1" applyAlignment="1">
      <alignment vertical="center"/>
    </xf>
    <xf numFmtId="0" fontId="4" fillId="45" borderId="62" xfId="62" applyFont="1" applyFill="1" applyBorder="1" applyAlignment="1">
      <alignment vertical="center"/>
    </xf>
    <xf numFmtId="0" fontId="78" fillId="25" borderId="63" xfId="62" applyFont="1" applyFill="1" applyBorder="1" applyAlignment="1">
      <alignment horizontal="left" vertical="center" indent="1"/>
    </xf>
    <xf numFmtId="0" fontId="13" fillId="25" borderId="64" xfId="62" applyFont="1" applyFill="1" applyBorder="1" applyAlignment="1">
      <alignment vertical="center"/>
    </xf>
    <xf numFmtId="164" fontId="18" fillId="25" borderId="0" xfId="62" applyNumberFormat="1" applyFont="1" applyFill="1" applyBorder="1" applyAlignment="1">
      <alignment horizontal="center"/>
    </xf>
    <xf numFmtId="0" fontId="11" fillId="25" borderId="10" xfId="62" applyFont="1" applyFill="1" applyBorder="1" applyAlignment="1">
      <alignment horizontal="center"/>
    </xf>
    <xf numFmtId="0" fontId="78" fillId="25" borderId="0" xfId="62" applyFont="1" applyFill="1" applyBorder="1" applyAlignment="1">
      <alignment horizontal="center" wrapText="1"/>
    </xf>
    <xf numFmtId="0" fontId="2" fillId="25" borderId="0" xfId="62" applyFill="1" applyBorder="1" applyAlignment="1">
      <alignment horizontal="right" indent="2"/>
    </xf>
    <xf numFmtId="0" fontId="10" fillId="25" borderId="0" xfId="62" applyFont="1" applyFill="1"/>
    <xf numFmtId="0" fontId="10" fillId="25" borderId="0" xfId="62" applyFont="1" applyFill="1" applyBorder="1" applyAlignment="1">
      <alignment horizontal="right" indent="2"/>
    </xf>
    <xf numFmtId="0" fontId="10" fillId="0" borderId="0" xfId="62" applyFont="1"/>
    <xf numFmtId="0" fontId="28" fillId="25" borderId="0" xfId="62" applyFont="1" applyFill="1"/>
    <xf numFmtId="0" fontId="28" fillId="25" borderId="0" xfId="62" applyFont="1" applyFill="1" applyBorder="1"/>
    <xf numFmtId="0" fontId="28" fillId="25" borderId="0" xfId="62" applyFont="1" applyFill="1" applyBorder="1" applyAlignment="1">
      <alignment horizontal="right" indent="2"/>
    </xf>
    <xf numFmtId="0" fontId="28" fillId="0" borderId="0" xfId="62" applyFont="1"/>
    <xf numFmtId="0" fontId="78" fillId="25" borderId="0" xfId="62" applyFont="1" applyFill="1" applyBorder="1" applyAlignment="1">
      <alignment horizontal="center"/>
    </xf>
    <xf numFmtId="0" fontId="10" fillId="0" borderId="0" xfId="62" applyFont="1" applyFill="1" applyBorder="1"/>
    <xf numFmtId="0" fontId="28" fillId="0" borderId="0" xfId="62" applyFont="1" applyFill="1" applyBorder="1"/>
    <xf numFmtId="0" fontId="2" fillId="0" borderId="0" xfId="62" applyFill="1" applyBorder="1" applyAlignment="1">
      <alignment vertical="center"/>
    </xf>
    <xf numFmtId="0" fontId="78" fillId="25" borderId="0" xfId="62" applyFont="1" applyFill="1" applyBorder="1" applyAlignment="1">
      <alignment horizontal="left" vertical="center" indent="1"/>
    </xf>
    <xf numFmtId="0" fontId="57" fillId="25" borderId="0" xfId="62" applyFont="1" applyFill="1"/>
    <xf numFmtId="0" fontId="57" fillId="25" borderId="0" xfId="62" applyFont="1" applyFill="1" applyBorder="1"/>
    <xf numFmtId="164" fontId="18"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57" fillId="0" borderId="0" xfId="62" applyFont="1" applyFill="1" applyBorder="1"/>
    <xf numFmtId="0" fontId="57" fillId="0" borderId="0" xfId="62" applyFont="1"/>
    <xf numFmtId="3" fontId="18" fillId="24" borderId="0" xfId="40" applyNumberFormat="1" applyFont="1" applyFill="1" applyBorder="1" applyAlignment="1">
      <alignment horizontal="center" wrapText="1"/>
    </xf>
    <xf numFmtId="3" fontId="18" fillId="24" borderId="0" xfId="40" applyNumberFormat="1" applyFont="1" applyFill="1" applyBorder="1" applyAlignment="1">
      <alignment horizontal="right" wrapText="1" indent="2"/>
    </xf>
    <xf numFmtId="3" fontId="11" fillId="24" borderId="0" xfId="40" applyNumberFormat="1" applyFont="1" applyFill="1" applyBorder="1" applyAlignment="1">
      <alignment horizontal="center" wrapText="1"/>
    </xf>
    <xf numFmtId="3" fontId="11" fillId="24" borderId="0" xfId="40" applyNumberFormat="1" applyFont="1" applyFill="1" applyBorder="1" applyAlignment="1">
      <alignment horizontal="right" wrapText="1" indent="2"/>
    </xf>
    <xf numFmtId="0" fontId="14" fillId="33" borderId="66" xfId="62" applyFont="1" applyFill="1" applyBorder="1" applyAlignment="1">
      <alignment horizontal="center" vertical="center"/>
    </xf>
    <xf numFmtId="0" fontId="3" fillId="0" borderId="0" xfId="62" applyFont="1" applyAlignment="1">
      <alignment horizontal="right"/>
    </xf>
    <xf numFmtId="0" fontId="98" fillId="25" borderId="0" xfId="62" applyFont="1" applyFill="1" applyBorder="1" applyAlignment="1">
      <alignment horizontal="left" vertical="center"/>
    </xf>
    <xf numFmtId="164" fontId="12" fillId="27" borderId="0" xfId="40" applyNumberFormat="1" applyFont="1" applyFill="1" applyBorder="1" applyAlignment="1">
      <alignment horizontal="center" wrapText="1"/>
    </xf>
    <xf numFmtId="0" fontId="9" fillId="25" borderId="27" xfId="62" applyFont="1" applyFill="1" applyBorder="1" applyAlignment="1">
      <alignment horizontal="left"/>
    </xf>
    <xf numFmtId="0" fontId="3" fillId="0" borderId="0" xfId="62" applyFont="1" applyAlignment="1">
      <alignment horizontal="right"/>
    </xf>
    <xf numFmtId="0" fontId="16" fillId="25" borderId="0" xfId="62" applyFont="1" applyFill="1" applyBorder="1" applyAlignment="1">
      <alignment horizontal="right"/>
    </xf>
    <xf numFmtId="0" fontId="98" fillId="25" borderId="0" xfId="62" applyFont="1" applyFill="1" applyBorder="1" applyAlignment="1">
      <alignment horizontal="left" vertical="center"/>
    </xf>
    <xf numFmtId="0" fontId="49" fillId="26" borderId="39" xfId="62" applyFont="1" applyFill="1" applyBorder="1" applyAlignment="1">
      <alignment horizontal="left" vertical="center"/>
    </xf>
    <xf numFmtId="0" fontId="49" fillId="26" borderId="40" xfId="62" applyFont="1" applyFill="1" applyBorder="1" applyAlignment="1">
      <alignment horizontal="left" vertical="center"/>
    </xf>
    <xf numFmtId="0" fontId="49" fillId="26" borderId="41" xfId="62" applyFont="1" applyFill="1" applyBorder="1" applyAlignment="1">
      <alignment horizontal="left" vertical="center"/>
    </xf>
    <xf numFmtId="0" fontId="2" fillId="0" borderId="0" xfId="62" applyBorder="1" applyAlignment="1">
      <alignment vertical="center"/>
    </xf>
    <xf numFmtId="0" fontId="2" fillId="0" borderId="0" xfId="62" applyBorder="1"/>
    <xf numFmtId="0" fontId="4" fillId="25" borderId="0" xfId="62" applyFont="1" applyFill="1" applyBorder="1" applyAlignment="1">
      <alignment vertical="center"/>
    </xf>
    <xf numFmtId="0" fontId="11" fillId="25" borderId="12" xfId="62" applyFont="1" applyFill="1" applyBorder="1" applyAlignment="1">
      <alignment horizontal="center" vertical="center"/>
    </xf>
    <xf numFmtId="0" fontId="30" fillId="25" borderId="0" xfId="62" applyFont="1" applyFill="1" applyAlignment="1">
      <alignment vertical="center"/>
    </xf>
    <xf numFmtId="0" fontId="30" fillId="25" borderId="25" xfId="62" applyFont="1" applyFill="1" applyBorder="1" applyAlignment="1">
      <alignment vertical="center"/>
    </xf>
    <xf numFmtId="0" fontId="107" fillId="25" borderId="0" xfId="62" applyFont="1" applyFill="1" applyBorder="1" applyAlignment="1">
      <alignment horizontal="left" vertical="center"/>
    </xf>
    <xf numFmtId="167" fontId="98" fillId="25" borderId="0" xfId="59" applyNumberFormat="1" applyFont="1" applyFill="1" applyBorder="1" applyAlignment="1">
      <alignment horizontal="right"/>
    </xf>
    <xf numFmtId="0" fontId="30" fillId="0" borderId="0" xfId="62" applyFont="1" applyBorder="1" applyAlignment="1">
      <alignment vertical="center"/>
    </xf>
    <xf numFmtId="0" fontId="30" fillId="0" borderId="0" xfId="62" applyFont="1" applyAlignment="1">
      <alignment vertical="center"/>
    </xf>
    <xf numFmtId="0" fontId="2" fillId="26" borderId="0" xfId="62" applyFill="1" applyBorder="1"/>
    <xf numFmtId="3" fontId="12" fillId="26" borderId="0" xfId="62" applyNumberFormat="1" applyFont="1" applyFill="1" applyBorder="1" applyAlignment="1">
      <alignment horizontal="right"/>
    </xf>
    <xf numFmtId="0" fontId="5" fillId="26" borderId="0" xfId="62" applyFont="1" applyFill="1" applyBorder="1"/>
    <xf numFmtId="0" fontId="12" fillId="26" borderId="0" xfId="62" applyFont="1" applyFill="1" applyBorder="1"/>
    <xf numFmtId="164" fontId="2" fillId="26" borderId="0" xfId="62" applyNumberFormat="1" applyFill="1" applyBorder="1"/>
    <xf numFmtId="0" fontId="16" fillId="26" borderId="0" xfId="62" applyFont="1" applyFill="1" applyBorder="1" applyAlignment="1">
      <alignment horizontal="right"/>
    </xf>
    <xf numFmtId="0" fontId="30" fillId="25" borderId="0" xfId="62" applyFont="1" applyFill="1"/>
    <xf numFmtId="0" fontId="30" fillId="25" borderId="25" xfId="62" applyFont="1" applyFill="1" applyBorder="1"/>
    <xf numFmtId="0" fontId="107" fillId="25" borderId="0" xfId="62" applyFont="1" applyFill="1" applyBorder="1" applyAlignment="1">
      <alignment horizontal="left"/>
    </xf>
    <xf numFmtId="0" fontId="32" fillId="25" borderId="0" xfId="62" applyFont="1" applyFill="1" applyBorder="1"/>
    <xf numFmtId="0" fontId="30" fillId="0" borderId="0" xfId="62" applyFont="1"/>
    <xf numFmtId="0" fontId="9" fillId="25" borderId="0" xfId="62" applyFont="1" applyFill="1" applyAlignment="1"/>
    <xf numFmtId="0" fontId="9" fillId="25" borderId="25" xfId="62" applyFont="1" applyFill="1" applyBorder="1" applyAlignment="1"/>
    <xf numFmtId="0" fontId="9" fillId="25" borderId="0" xfId="62" applyFont="1" applyFill="1" applyBorder="1" applyAlignment="1"/>
    <xf numFmtId="0" fontId="9" fillId="0" borderId="0" xfId="62" applyFont="1" applyAlignment="1"/>
    <xf numFmtId="3" fontId="3" fillId="25" borderId="0" xfId="62" applyNumberFormat="1" applyFont="1" applyFill="1" applyBorder="1"/>
    <xf numFmtId="0" fontId="101" fillId="25" borderId="0" xfId="62" applyFont="1" applyFill="1" applyBorder="1" applyAlignment="1">
      <alignment horizontal="left" vertical="center"/>
    </xf>
    <xf numFmtId="3" fontId="12" fillId="25" borderId="0" xfId="62" applyNumberFormat="1" applyFont="1" applyFill="1" applyBorder="1" applyAlignment="1">
      <alignment horizontal="right"/>
    </xf>
    <xf numFmtId="0" fontId="2" fillId="0" borderId="25" xfId="62" applyBorder="1"/>
    <xf numFmtId="0" fontId="16" fillId="25" borderId="0" xfId="62" applyFont="1" applyFill="1" applyBorder="1" applyAlignment="1">
      <alignment vertical="center"/>
    </xf>
    <xf numFmtId="0" fontId="12" fillId="25" borderId="0" xfId="62" applyFont="1" applyFill="1" applyBorder="1" applyAlignment="1">
      <alignment horizontal="left" vertical="center"/>
    </xf>
    <xf numFmtId="0" fontId="14" fillId="41" borderId="25" xfId="62" applyFont="1" applyFill="1" applyBorder="1" applyAlignment="1">
      <alignment horizontal="center" vertical="center"/>
    </xf>
    <xf numFmtId="3" fontId="2" fillId="0" borderId="0" xfId="62" applyNumberFormat="1" applyFill="1"/>
    <xf numFmtId="0" fontId="11" fillId="25" borderId="23" xfId="62" applyFont="1" applyFill="1" applyBorder="1" applyAlignment="1">
      <alignment horizontal="right"/>
    </xf>
    <xf numFmtId="0" fontId="9" fillId="25" borderId="0" xfId="62" applyFont="1" applyFill="1" applyBorder="1" applyAlignment="1">
      <alignment horizontal="left"/>
    </xf>
    <xf numFmtId="0" fontId="2" fillId="0" borderId="0" xfId="62" applyBorder="1"/>
    <xf numFmtId="0" fontId="12" fillId="25" borderId="0" xfId="62" applyNumberFormat="1" applyFont="1" applyFill="1" applyBorder="1" applyAlignment="1">
      <alignment horizontal="right"/>
    </xf>
    <xf numFmtId="0" fontId="2" fillId="0" borderId="23" xfId="62" applyBorder="1"/>
    <xf numFmtId="0" fontId="2" fillId="25" borderId="11" xfId="62" applyFill="1" applyBorder="1"/>
    <xf numFmtId="0" fontId="2" fillId="26" borderId="0" xfId="62" applyFill="1" applyBorder="1" applyAlignment="1">
      <alignment vertical="justify" wrapText="1"/>
    </xf>
    <xf numFmtId="0" fontId="2" fillId="26" borderId="0" xfId="62" applyFill="1"/>
    <xf numFmtId="0" fontId="5" fillId="25" borderId="11" xfId="62" applyFont="1" applyFill="1" applyBorder="1"/>
    <xf numFmtId="0" fontId="100" fillId="25" borderId="0" xfId="62" applyFont="1" applyFill="1" applyBorder="1" applyAlignment="1">
      <alignment vertical="center"/>
    </xf>
    <xf numFmtId="167" fontId="98" fillId="25" borderId="0" xfId="62" applyNumberFormat="1" applyFont="1" applyFill="1" applyBorder="1" applyAlignment="1">
      <alignment horizontal="right" vertical="center" indent="1"/>
    </xf>
    <xf numFmtId="2" fontId="98" fillId="26" borderId="0" xfId="62" applyNumberFormat="1" applyFont="1" applyFill="1" applyBorder="1" applyAlignment="1">
      <alignment horizontal="right" vertical="center"/>
    </xf>
    <xf numFmtId="2" fontId="101" fillId="26" borderId="0" xfId="62" applyNumberFormat="1" applyFont="1" applyFill="1" applyBorder="1" applyAlignment="1">
      <alignment horizontal="right"/>
    </xf>
    <xf numFmtId="0" fontId="61" fillId="25" borderId="11" xfId="62" applyFont="1" applyFill="1" applyBorder="1"/>
    <xf numFmtId="2" fontId="3" fillId="26" borderId="0" xfId="62" applyNumberFormat="1" applyFont="1" applyFill="1" applyBorder="1" applyAlignment="1">
      <alignment horizontal="right"/>
    </xf>
    <xf numFmtId="2" fontId="16" fillId="26" borderId="0" xfId="62" applyNumberFormat="1" applyFont="1" applyFill="1" applyBorder="1" applyAlignment="1">
      <alignment horizontal="right"/>
    </xf>
    <xf numFmtId="2" fontId="2" fillId="26" borderId="0" xfId="62" applyNumberFormat="1" applyFill="1" applyAlignment="1">
      <alignment horizontal="right"/>
    </xf>
    <xf numFmtId="0" fontId="98" fillId="25" borderId="0" xfId="62" applyFont="1" applyFill="1" applyBorder="1" applyAlignment="1">
      <alignment horizontal="right" vertical="center"/>
    </xf>
    <xf numFmtId="0" fontId="101" fillId="25" borderId="0" xfId="62" applyFont="1" applyFill="1" applyBorder="1" applyAlignment="1">
      <alignment horizontal="right"/>
    </xf>
    <xf numFmtId="4" fontId="55" fillId="0" borderId="0" xfId="62" applyNumberFormat="1" applyFont="1"/>
    <xf numFmtId="4" fontId="3" fillId="25" borderId="0" xfId="62" applyNumberFormat="1" applyFont="1" applyFill="1" applyBorder="1" applyAlignment="1">
      <alignment horizontal="right"/>
    </xf>
    <xf numFmtId="0" fontId="3" fillId="25" borderId="0" xfId="62" applyFont="1" applyFill="1" applyBorder="1" applyAlignment="1">
      <alignment horizontal="right"/>
    </xf>
    <xf numFmtId="0" fontId="12" fillId="25" borderId="0" xfId="62" applyFont="1" applyFill="1" applyBorder="1" applyAlignment="1">
      <alignment horizontal="left"/>
    </xf>
    <xf numFmtId="0" fontId="5" fillId="25" borderId="11" xfId="62" applyFont="1" applyFill="1" applyBorder="1" applyAlignment="1"/>
    <xf numFmtId="0" fontId="115" fillId="25" borderId="0" xfId="62" applyFont="1" applyFill="1" applyBorder="1" applyAlignment="1">
      <alignment horizontal="right"/>
    </xf>
    <xf numFmtId="0" fontId="11" fillId="25" borderId="0" xfId="0" applyFont="1" applyFill="1" applyBorder="1" applyAlignment="1">
      <alignment horizontal="left"/>
    </xf>
    <xf numFmtId="0" fontId="16" fillId="25" borderId="0" xfId="62" applyFont="1" applyFill="1" applyBorder="1" applyAlignment="1">
      <alignment horizontal="right"/>
    </xf>
    <xf numFmtId="3" fontId="111" fillId="25" borderId="0" xfId="63" applyNumberFormat="1" applyFont="1" applyFill="1" applyBorder="1" applyAlignment="1">
      <alignment horizontal="right" indent="3"/>
    </xf>
    <xf numFmtId="3" fontId="9" fillId="25" borderId="0" xfId="63" applyNumberFormat="1" applyFont="1" applyFill="1" applyBorder="1" applyAlignment="1">
      <alignment horizontal="right" indent="3"/>
    </xf>
    <xf numFmtId="0" fontId="11" fillId="25" borderId="23" xfId="63" applyFont="1" applyFill="1" applyBorder="1" applyAlignment="1">
      <alignment horizontal="left" indent="6"/>
    </xf>
    <xf numFmtId="0" fontId="12" fillId="25" borderId="0" xfId="62" applyNumberFormat="1" applyFont="1" applyFill="1" applyBorder="1" applyAlignment="1">
      <alignment horizontal="left"/>
    </xf>
    <xf numFmtId="164" fontId="12" fillId="27" borderId="0" xfId="40" applyNumberFormat="1" applyFont="1" applyFill="1" applyBorder="1" applyAlignment="1">
      <alignment horizontal="center" wrapText="1"/>
    </xf>
    <xf numFmtId="0" fontId="11" fillId="25" borderId="12" xfId="62" applyFont="1" applyFill="1" applyBorder="1" applyAlignment="1">
      <alignment horizontal="center"/>
    </xf>
    <xf numFmtId="164" fontId="11" fillId="24" borderId="13" xfId="40" applyNumberFormat="1" applyFont="1" applyFill="1" applyBorder="1" applyAlignment="1">
      <alignment horizontal="center" wrapText="1"/>
    </xf>
    <xf numFmtId="0" fontId="9" fillId="25" borderId="27" xfId="62" applyFont="1" applyFill="1" applyBorder="1" applyAlignment="1">
      <alignment horizontal="left"/>
    </xf>
    <xf numFmtId="0" fontId="11" fillId="25" borderId="0" xfId="62" applyFont="1" applyFill="1" applyBorder="1" applyAlignment="1">
      <alignment horizontal="center"/>
    </xf>
    <xf numFmtId="0" fontId="9" fillId="25" borderId="28" xfId="62" applyFont="1" applyFill="1" applyBorder="1" applyAlignment="1">
      <alignment horizontal="left"/>
    </xf>
    <xf numFmtId="0" fontId="2" fillId="0" borderId="0" xfId="62" applyBorder="1"/>
    <xf numFmtId="0" fontId="2" fillId="0" borderId="0" xfId="0" applyFont="1"/>
    <xf numFmtId="164" fontId="113" fillId="25" borderId="0" xfId="40" applyNumberFormat="1" applyFont="1" applyFill="1" applyBorder="1" applyAlignment="1">
      <alignment horizontal="right" wrapText="1"/>
    </xf>
    <xf numFmtId="164" fontId="113" fillId="26" borderId="0" xfId="40" applyNumberFormat="1" applyFont="1" applyFill="1" applyBorder="1" applyAlignment="1">
      <alignment horizontal="right" wrapText="1"/>
    </xf>
    <xf numFmtId="3" fontId="3" fillId="25" borderId="27" xfId="0" applyNumberFormat="1" applyFont="1" applyFill="1" applyBorder="1" applyAlignment="1">
      <alignment horizontal="center"/>
    </xf>
    <xf numFmtId="0" fontId="3" fillId="25" borderId="27" xfId="0" applyFont="1" applyFill="1" applyBorder="1" applyAlignment="1">
      <alignment horizontal="center"/>
    </xf>
    <xf numFmtId="3" fontId="3" fillId="25" borderId="0" xfId="0" applyNumberFormat="1" applyFont="1" applyFill="1" applyBorder="1" applyAlignment="1">
      <alignment horizontal="center"/>
    </xf>
    <xf numFmtId="0" fontId="3" fillId="25" borderId="0" xfId="0" applyFont="1" applyFill="1" applyBorder="1" applyAlignment="1">
      <alignment horizontal="center"/>
    </xf>
    <xf numFmtId="3" fontId="0" fillId="25" borderId="0" xfId="0" applyNumberFormat="1" applyFill="1" applyBorder="1" applyAlignment="1">
      <alignment horizontal="center"/>
    </xf>
    <xf numFmtId="0" fontId="15" fillId="26" borderId="21" xfId="0" applyFont="1" applyFill="1" applyBorder="1" applyAlignment="1">
      <alignment vertical="center"/>
    </xf>
    <xf numFmtId="0" fontId="63" fillId="26" borderId="21" xfId="0" applyFont="1" applyFill="1" applyBorder="1" applyAlignment="1">
      <alignment horizontal="center" vertical="center"/>
    </xf>
    <xf numFmtId="0" fontId="63" fillId="26" borderId="22" xfId="0" applyFont="1" applyFill="1" applyBorder="1" applyAlignment="1">
      <alignment horizontal="center" vertical="center"/>
    </xf>
    <xf numFmtId="0" fontId="63" fillId="25" borderId="0" xfId="0" applyFont="1" applyFill="1" applyBorder="1" applyAlignment="1">
      <alignment horizontal="center" vertical="center"/>
    </xf>
    <xf numFmtId="0" fontId="3" fillId="0" borderId="0" xfId="0" applyFont="1" applyBorder="1"/>
    <xf numFmtId="0" fontId="99" fillId="25" borderId="0" xfId="0" applyFont="1" applyFill="1"/>
    <xf numFmtId="0" fontId="99" fillId="0" borderId="0" xfId="0" applyFont="1"/>
    <xf numFmtId="0" fontId="99" fillId="0" borderId="0" xfId="0" applyFont="1" applyFill="1"/>
    <xf numFmtId="165" fontId="101" fillId="25" borderId="0" xfId="0" applyNumberFormat="1" applyFont="1" applyFill="1" applyBorder="1" applyAlignment="1">
      <alignment horizontal="right" vertical="center"/>
    </xf>
    <xf numFmtId="165" fontId="101" fillId="26" borderId="0" xfId="0" applyNumberFormat="1" applyFont="1" applyFill="1" applyBorder="1" applyAlignment="1">
      <alignment horizontal="right" vertical="center"/>
    </xf>
    <xf numFmtId="165" fontId="12" fillId="25" borderId="0" xfId="0" applyNumberFormat="1" applyFont="1" applyFill="1" applyBorder="1" applyAlignment="1">
      <alignment horizontal="right" vertical="center"/>
    </xf>
    <xf numFmtId="165" fontId="12" fillId="26" borderId="0" xfId="0" applyNumberFormat="1" applyFont="1" applyFill="1" applyBorder="1" applyAlignment="1">
      <alignment horizontal="right" vertical="center"/>
    </xf>
    <xf numFmtId="165" fontId="3" fillId="25" borderId="0" xfId="0" applyNumberFormat="1" applyFont="1" applyFill="1" applyBorder="1" applyAlignment="1">
      <alignment horizontal="right" vertical="center"/>
    </xf>
    <xf numFmtId="0" fontId="98" fillId="25" borderId="0" xfId="0" applyFont="1" applyFill="1" applyBorder="1" applyAlignment="1">
      <alignment horizontal="center" vertical="center"/>
    </xf>
    <xf numFmtId="165" fontId="101" fillId="25" borderId="0" xfId="0" applyNumberFormat="1" applyFont="1" applyFill="1" applyBorder="1" applyAlignment="1">
      <alignment horizontal="center" vertical="center"/>
    </xf>
    <xf numFmtId="165" fontId="99" fillId="25" borderId="0" xfId="0" applyNumberFormat="1" applyFont="1" applyFill="1" applyBorder="1" applyAlignment="1">
      <alignment horizontal="center" vertical="center"/>
    </xf>
    <xf numFmtId="165" fontId="2" fillId="25" borderId="0" xfId="0" applyNumberFormat="1" applyFont="1" applyFill="1" applyBorder="1" applyAlignment="1">
      <alignment horizontal="center" vertical="center"/>
    </xf>
    <xf numFmtId="165" fontId="98" fillId="26" borderId="0" xfId="0" applyNumberFormat="1" applyFont="1" applyFill="1" applyBorder="1" applyAlignment="1">
      <alignment horizontal="right" vertical="center" wrapText="1"/>
    </xf>
    <xf numFmtId="0" fontId="102" fillId="25" borderId="0" xfId="0" applyFont="1" applyFill="1" applyAlignment="1">
      <alignment vertical="center"/>
    </xf>
    <xf numFmtId="0" fontId="102" fillId="25" borderId="25" xfId="0" applyFont="1" applyFill="1" applyBorder="1" applyAlignment="1">
      <alignment vertical="center"/>
    </xf>
    <xf numFmtId="0" fontId="102" fillId="0" borderId="0" xfId="0" applyFont="1" applyFill="1" applyBorder="1" applyAlignment="1">
      <alignment vertical="center"/>
    </xf>
    <xf numFmtId="165" fontId="98" fillId="26" borderId="0" xfId="0" applyNumberFormat="1" applyFont="1" applyFill="1" applyBorder="1" applyAlignment="1">
      <alignment horizontal="right" vertical="center"/>
    </xf>
    <xf numFmtId="165" fontId="98" fillId="25" borderId="0" xfId="0" applyNumberFormat="1" applyFont="1" applyFill="1" applyBorder="1" applyAlignment="1">
      <alignment horizontal="right" vertical="center"/>
    </xf>
    <xf numFmtId="0" fontId="102" fillId="0" borderId="0" xfId="0" applyFont="1" applyAlignment="1">
      <alignment vertical="center"/>
    </xf>
    <xf numFmtId="0" fontId="102" fillId="0" borderId="0" xfId="0" applyFont="1" applyFill="1" applyAlignment="1">
      <alignment vertical="center"/>
    </xf>
    <xf numFmtId="49" fontId="12" fillId="25" borderId="0" xfId="0" applyNumberFormat="1" applyFont="1" applyFill="1" applyBorder="1" applyAlignment="1">
      <alignment horizontal="left" indent="1"/>
    </xf>
    <xf numFmtId="165" fontId="3" fillId="25" borderId="0" xfId="0" applyNumberFormat="1" applyFont="1" applyFill="1" applyBorder="1" applyAlignment="1">
      <alignment horizontal="center" vertical="center"/>
    </xf>
    <xf numFmtId="49" fontId="101" fillId="25" borderId="0" xfId="0" applyNumberFormat="1" applyFont="1" applyFill="1" applyBorder="1" applyAlignment="1">
      <alignment horizontal="left" indent="1"/>
    </xf>
    <xf numFmtId="0" fontId="98" fillId="0" borderId="0" xfId="0" applyFont="1"/>
    <xf numFmtId="0" fontId="24" fillId="25" borderId="0" xfId="0" applyFont="1" applyFill="1"/>
    <xf numFmtId="49" fontId="11" fillId="25" borderId="0" xfId="0" applyNumberFormat="1" applyFont="1" applyFill="1" applyBorder="1" applyAlignment="1">
      <alignment horizontal="left" indent="1"/>
    </xf>
    <xf numFmtId="165" fontId="24" fillId="25" borderId="0" xfId="0" applyNumberFormat="1" applyFont="1" applyFill="1" applyBorder="1" applyAlignment="1">
      <alignment horizontal="center" vertical="center"/>
    </xf>
    <xf numFmtId="0" fontId="24" fillId="0" borderId="0" xfId="0" applyFont="1"/>
    <xf numFmtId="0" fontId="24" fillId="0" borderId="0" xfId="0" applyFont="1" applyFill="1"/>
    <xf numFmtId="0" fontId="98" fillId="25" borderId="0" xfId="0" applyFont="1" applyFill="1"/>
    <xf numFmtId="0" fontId="98" fillId="25" borderId="25" xfId="0" applyFont="1" applyFill="1" applyBorder="1"/>
    <xf numFmtId="49" fontId="98" fillId="25" borderId="0" xfId="0" applyNumberFormat="1" applyFont="1" applyFill="1" applyBorder="1" applyAlignment="1">
      <alignment horizontal="left" indent="1"/>
    </xf>
    <xf numFmtId="165" fontId="98" fillId="25" borderId="0" xfId="0" applyNumberFormat="1" applyFont="1" applyFill="1" applyBorder="1" applyAlignment="1">
      <alignment horizontal="center" vertical="center"/>
    </xf>
    <xf numFmtId="0" fontId="98" fillId="0" borderId="0" xfId="0" applyFont="1" applyFill="1"/>
    <xf numFmtId="0" fontId="67" fillId="25" borderId="0" xfId="0" applyFont="1" applyFill="1" applyBorder="1" applyAlignment="1">
      <alignment horizontal="justify"/>
    </xf>
    <xf numFmtId="0" fontId="72" fillId="26" borderId="0" xfId="0" applyFont="1" applyFill="1" applyBorder="1" applyAlignment="1">
      <alignment vertical="center" wrapText="1"/>
    </xf>
    <xf numFmtId="0" fontId="72" fillId="25" borderId="0" xfId="0" applyFont="1" applyFill="1" applyBorder="1" applyAlignment="1">
      <alignment vertical="center" wrapText="1"/>
    </xf>
    <xf numFmtId="165" fontId="16" fillId="26" borderId="0" xfId="0" applyNumberFormat="1" applyFont="1" applyFill="1" applyBorder="1" applyAlignment="1">
      <alignment horizontal="right" vertical="center"/>
    </xf>
    <xf numFmtId="165" fontId="16" fillId="25" borderId="0" xfId="0" applyNumberFormat="1" applyFont="1" applyFill="1" applyBorder="1" applyAlignment="1">
      <alignment horizontal="right" vertical="center"/>
    </xf>
    <xf numFmtId="0" fontId="67" fillId="25" borderId="0" xfId="0" applyFont="1" applyFill="1" applyBorder="1" applyAlignment="1">
      <alignment horizontal="justify" vertical="center"/>
    </xf>
    <xf numFmtId="165" fontId="67" fillId="25" borderId="0" xfId="0" applyNumberFormat="1" applyFont="1" applyFill="1" applyBorder="1" applyAlignment="1">
      <alignment horizontal="center" vertical="center"/>
    </xf>
    <xf numFmtId="165" fontId="67" fillId="25" borderId="0" xfId="0" applyNumberFormat="1" applyFont="1" applyFill="1" applyBorder="1" applyAlignment="1">
      <alignment horizontal="right" vertical="center"/>
    </xf>
    <xf numFmtId="165" fontId="67" fillId="25" borderId="0" xfId="0" applyNumberFormat="1" applyFont="1" applyFill="1" applyBorder="1" applyAlignment="1">
      <alignment horizontal="right" vertical="center" wrapText="1"/>
    </xf>
    <xf numFmtId="0" fontId="2" fillId="25" borderId="0" xfId="0" applyFont="1" applyFill="1" applyBorder="1"/>
    <xf numFmtId="49" fontId="3" fillId="25" borderId="0" xfId="0" applyNumberFormat="1" applyFont="1" applyFill="1" applyBorder="1" applyAlignment="1">
      <alignment horizontal="center"/>
    </xf>
    <xf numFmtId="49" fontId="12" fillId="25" borderId="0" xfId="0" applyNumberFormat="1" applyFont="1" applyFill="1" applyBorder="1" applyAlignment="1">
      <alignment horizontal="center"/>
    </xf>
    <xf numFmtId="0" fontId="12" fillId="25" borderId="0" xfId="0" applyNumberFormat="1" applyFont="1" applyFill="1" applyBorder="1" applyAlignment="1">
      <alignment horizontal="center"/>
    </xf>
    <xf numFmtId="3"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xf>
    <xf numFmtId="3" fontId="0" fillId="0" borderId="0" xfId="0" applyNumberFormat="1" applyAlignment="1">
      <alignment horizontal="center"/>
    </xf>
    <xf numFmtId="3" fontId="0" fillId="25" borderId="0" xfId="0" applyNumberFormat="1" applyFill="1" applyAlignment="1">
      <alignment horizontal="center"/>
    </xf>
    <xf numFmtId="0" fontId="2" fillId="25" borderId="0" xfId="0" applyFont="1" applyFill="1"/>
    <xf numFmtId="0" fontId="16" fillId="25" borderId="0" xfId="0" applyFont="1" applyFill="1" applyBorder="1" applyAlignment="1">
      <alignment horizontal="left" vertical="center" wrapText="1"/>
    </xf>
    <xf numFmtId="0" fontId="88" fillId="25" borderId="0" xfId="0" applyFont="1" applyFill="1" applyBorder="1" applyAlignment="1">
      <alignment horizontal="left"/>
    </xf>
    <xf numFmtId="0" fontId="2" fillId="26" borderId="0" xfId="63" applyFont="1" applyFill="1" applyAlignment="1">
      <alignment vertical="center"/>
    </xf>
    <xf numFmtId="0" fontId="2" fillId="26" borderId="0" xfId="63" applyFont="1" applyFill="1"/>
    <xf numFmtId="1" fontId="11" fillId="26" borderId="0" xfId="63" applyNumberFormat="1" applyFont="1" applyFill="1" applyBorder="1" applyAlignment="1">
      <alignment horizontal="center" vertical="center"/>
    </xf>
    <xf numFmtId="0" fontId="11" fillId="26" borderId="0" xfId="63" applyFont="1" applyFill="1" applyBorder="1" applyAlignment="1"/>
    <xf numFmtId="0" fontId="99" fillId="25" borderId="0" xfId="63" applyFont="1" applyFill="1"/>
    <xf numFmtId="0" fontId="99" fillId="25" borderId="0" xfId="63" applyFont="1" applyFill="1" applyBorder="1"/>
    <xf numFmtId="0" fontId="98" fillId="27" borderId="0" xfId="40" applyFont="1" applyFill="1" applyBorder="1"/>
    <xf numFmtId="0" fontId="107" fillId="25" borderId="24" xfId="63" applyFont="1" applyFill="1" applyBorder="1" applyAlignment="1">
      <alignment horizontal="right" vertical="center"/>
    </xf>
    <xf numFmtId="0" fontId="99" fillId="26" borderId="0" xfId="63" applyFont="1" applyFill="1"/>
    <xf numFmtId="0" fontId="99" fillId="0" borderId="0" xfId="63" applyFont="1" applyAlignment="1"/>
    <xf numFmtId="0" fontId="99" fillId="0" borderId="0" xfId="63" applyFont="1"/>
    <xf numFmtId="0" fontId="107" fillId="25" borderId="24" xfId="63" applyFont="1" applyFill="1" applyBorder="1"/>
    <xf numFmtId="0" fontId="99" fillId="25" borderId="0" xfId="63" applyFont="1" applyFill="1" applyAlignment="1"/>
    <xf numFmtId="0" fontId="99" fillId="25" borderId="0" xfId="63" applyFont="1" applyFill="1" applyBorder="1" applyAlignment="1"/>
    <xf numFmtId="0" fontId="98" fillId="27" borderId="0" xfId="40" applyFont="1" applyFill="1" applyBorder="1" applyAlignment="1"/>
    <xf numFmtId="0" fontId="99" fillId="26" borderId="0" xfId="63" applyFont="1" applyFill="1" applyAlignment="1"/>
    <xf numFmtId="0" fontId="98"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3" fontId="11" fillId="25" borderId="0" xfId="63" quotePrefix="1" applyNumberFormat="1" applyFont="1" applyFill="1" applyBorder="1" applyAlignment="1">
      <alignment horizontal="center" vertical="center"/>
    </xf>
    <xf numFmtId="3" fontId="11" fillId="25" borderId="0" xfId="63" quotePrefix="1" applyNumberFormat="1" applyFont="1" applyFill="1" applyBorder="1" applyAlignment="1">
      <alignment horizontal="center" vertical="center" wrapText="1"/>
    </xf>
    <xf numFmtId="1" fontId="12" fillId="26" borderId="0" xfId="63" applyNumberFormat="1" applyFont="1" applyFill="1" applyBorder="1" applyAlignment="1">
      <alignment horizontal="right" wrapText="1"/>
    </xf>
    <xf numFmtId="1" fontId="18" fillId="26" borderId="0" xfId="63" applyNumberFormat="1" applyFont="1" applyFill="1" applyBorder="1" applyAlignment="1">
      <alignment horizontal="center" wrapText="1"/>
    </xf>
    <xf numFmtId="1" fontId="11" fillId="26" borderId="0" xfId="63" applyNumberFormat="1" applyFont="1" applyFill="1" applyBorder="1" applyAlignment="1">
      <alignment horizontal="center" vertical="center" wrapText="1"/>
    </xf>
    <xf numFmtId="1" fontId="48" fillId="26" borderId="0" xfId="63" applyNumberFormat="1" applyFont="1" applyFill="1" applyBorder="1" applyAlignment="1">
      <alignment horizontal="center" vertical="center" wrapText="1"/>
    </xf>
    <xf numFmtId="0" fontId="16" fillId="25" borderId="0" xfId="0" quotePrefix="1" applyFont="1" applyFill="1" applyBorder="1" applyAlignment="1"/>
    <xf numFmtId="1" fontId="18" fillId="26" borderId="0" xfId="63" applyNumberFormat="1" applyFont="1" applyFill="1" applyBorder="1" applyAlignment="1">
      <alignment horizontal="center" vertical="center" wrapText="1"/>
    </xf>
    <xf numFmtId="0" fontId="49" fillId="26" borderId="0" xfId="0" applyFont="1" applyFill="1" applyBorder="1" applyAlignment="1"/>
    <xf numFmtId="167" fontId="29" fillId="26" borderId="0" xfId="0" applyNumberFormat="1" applyFont="1" applyFill="1" applyBorder="1" applyAlignment="1">
      <alignment horizontal="right"/>
    </xf>
    <xf numFmtId="0" fontId="96" fillId="26" borderId="0" xfId="0" applyFont="1" applyFill="1" applyBorder="1" applyAlignment="1"/>
    <xf numFmtId="1" fontId="48" fillId="26" borderId="0" xfId="63" applyNumberFormat="1" applyFont="1" applyFill="1" applyBorder="1" applyAlignment="1">
      <alignment horizontal="center" wrapText="1"/>
    </xf>
    <xf numFmtId="1" fontId="11" fillId="0" borderId="0" xfId="0" applyNumberFormat="1" applyFont="1" applyBorder="1" applyAlignment="1">
      <alignment horizontal="center"/>
    </xf>
    <xf numFmtId="0" fontId="11" fillId="0" borderId="0" xfId="0" applyFont="1" applyBorder="1" applyAlignment="1">
      <alignment horizontal="center"/>
    </xf>
    <xf numFmtId="0" fontId="29" fillId="26" borderId="0" xfId="0" applyFont="1" applyFill="1" applyBorder="1" applyAlignment="1">
      <alignment horizontal="justify"/>
    </xf>
    <xf numFmtId="167" fontId="16" fillId="26" borderId="0" xfId="0" applyNumberFormat="1" applyFont="1" applyFill="1" applyBorder="1" applyAlignment="1">
      <alignment horizontal="right"/>
    </xf>
    <xf numFmtId="0" fontId="48" fillId="26" borderId="0" xfId="0" applyFont="1" applyFill="1" applyBorder="1" applyAlignment="1"/>
    <xf numFmtId="0" fontId="14" fillId="34" borderId="24" xfId="63" applyFont="1" applyFill="1" applyBorder="1" applyAlignment="1">
      <alignment horizontal="center" vertical="center"/>
    </xf>
    <xf numFmtId="0" fontId="55" fillId="25" borderId="25" xfId="62" applyFont="1" applyFill="1" applyBorder="1"/>
    <xf numFmtId="1" fontId="113" fillId="26" borderId="0" xfId="62" applyNumberFormat="1" applyFont="1" applyFill="1" applyBorder="1" applyAlignment="1">
      <alignment horizontal="right"/>
    </xf>
    <xf numFmtId="1" fontId="113" fillId="25" borderId="0" xfId="62" applyNumberFormat="1" applyFont="1" applyFill="1" applyBorder="1" applyAlignment="1">
      <alignment horizontal="right"/>
    </xf>
    <xf numFmtId="0" fontId="11" fillId="25" borderId="0" xfId="62" applyFont="1" applyFill="1" applyBorder="1" applyAlignment="1">
      <alignment horizontal="left"/>
    </xf>
    <xf numFmtId="1" fontId="16" fillId="26" borderId="0" xfId="62" applyNumberFormat="1" applyFont="1" applyFill="1" applyBorder="1" applyAlignment="1">
      <alignment horizontal="right"/>
    </xf>
    <xf numFmtId="1" fontId="16" fillId="25" borderId="0" xfId="62" applyNumberFormat="1" applyFont="1" applyFill="1" applyBorder="1" applyAlignment="1">
      <alignment horizontal="right"/>
    </xf>
    <xf numFmtId="0" fontId="12" fillId="26" borderId="0" xfId="62" applyFont="1" applyFill="1" applyBorder="1" applyAlignment="1">
      <alignment horizontal="left"/>
    </xf>
    <xf numFmtId="0" fontId="11" fillId="26" borderId="0" xfId="62" applyFont="1" applyFill="1" applyBorder="1" applyAlignment="1">
      <alignment horizontal="left"/>
    </xf>
    <xf numFmtId="0" fontId="10" fillId="26" borderId="0" xfId="62" applyFont="1" applyFill="1" applyBorder="1"/>
    <xf numFmtId="0" fontId="102" fillId="25" borderId="25" xfId="62" applyFont="1" applyFill="1" applyBorder="1"/>
    <xf numFmtId="0" fontId="29" fillId="25" borderId="0" xfId="62" applyFont="1" applyFill="1"/>
    <xf numFmtId="0" fontId="111" fillId="25" borderId="25" xfId="62" applyFont="1" applyFill="1" applyBorder="1"/>
    <xf numFmtId="3" fontId="113" fillId="26" borderId="0" xfId="62" applyNumberFormat="1" applyFont="1" applyFill="1" applyBorder="1" applyAlignment="1">
      <alignment horizontal="right"/>
    </xf>
    <xf numFmtId="0" fontId="29" fillId="0" borderId="0" xfId="62" applyFont="1"/>
    <xf numFmtId="3" fontId="16" fillId="26" borderId="0" xfId="62" applyNumberFormat="1" applyFont="1" applyFill="1" applyBorder="1" applyAlignment="1">
      <alignment horizontal="right"/>
    </xf>
    <xf numFmtId="3" fontId="16" fillId="25" borderId="0" xfId="62" applyNumberFormat="1" applyFont="1" applyFill="1" applyBorder="1" applyAlignment="1">
      <alignment horizontal="right"/>
    </xf>
    <xf numFmtId="3" fontId="5" fillId="25" borderId="0" xfId="62" applyNumberFormat="1" applyFont="1" applyFill="1" applyBorder="1"/>
    <xf numFmtId="0" fontId="99" fillId="25" borderId="25" xfId="62" applyFont="1" applyFill="1" applyBorder="1"/>
    <xf numFmtId="0" fontId="98" fillId="25" borderId="0" xfId="62" quotePrefix="1" applyFont="1" applyFill="1" applyBorder="1" applyAlignment="1">
      <alignment horizontal="left"/>
    </xf>
    <xf numFmtId="167" fontId="113" fillId="26" borderId="0" xfId="62" applyNumberFormat="1" applyFont="1" applyFill="1" applyBorder="1" applyAlignment="1">
      <alignment horizontal="right"/>
    </xf>
    <xf numFmtId="0" fontId="28" fillId="25" borderId="0" xfId="62" applyFont="1" applyFill="1" applyBorder="1" applyAlignment="1">
      <alignment horizontal="left"/>
    </xf>
    <xf numFmtId="1" fontId="12" fillId="25" borderId="0" xfId="62" applyNumberFormat="1" applyFont="1" applyFill="1" applyBorder="1" applyAlignment="1">
      <alignment horizontal="left" indent="1"/>
    </xf>
    <xf numFmtId="1" fontId="12" fillId="28" borderId="0" xfId="62" applyNumberFormat="1" applyFont="1" applyFill="1" applyBorder="1" applyAlignment="1">
      <alignment horizontal="left" indent="1"/>
    </xf>
    <xf numFmtId="165" fontId="16" fillId="26" borderId="0" xfId="62" applyNumberFormat="1" applyFont="1" applyFill="1" applyBorder="1" applyAlignment="1">
      <alignment horizontal="right"/>
    </xf>
    <xf numFmtId="165" fontId="2" fillId="0" borderId="0" xfId="62" applyNumberFormat="1"/>
    <xf numFmtId="49" fontId="107" fillId="25" borderId="42" xfId="62" applyNumberFormat="1" applyFont="1" applyFill="1" applyBorder="1" applyAlignment="1">
      <alignment horizontal="left" vertical="center" indent="1"/>
    </xf>
    <xf numFmtId="0" fontId="2" fillId="0" borderId="45" xfId="62" applyBorder="1"/>
    <xf numFmtId="0" fontId="54" fillId="25" borderId="45" xfId="62" applyFont="1" applyFill="1" applyBorder="1"/>
    <xf numFmtId="0" fontId="54" fillId="25" borderId="45" xfId="62" applyFont="1" applyFill="1" applyBorder="1" applyAlignment="1">
      <alignment horizontal="right"/>
    </xf>
    <xf numFmtId="0" fontId="54" fillId="25" borderId="43" xfId="62" applyFont="1" applyFill="1" applyBorder="1" applyAlignment="1">
      <alignment horizontal="right"/>
    </xf>
    <xf numFmtId="49" fontId="107" fillId="25" borderId="0" xfId="62" applyNumberFormat="1" applyFont="1" applyFill="1" applyBorder="1" applyAlignment="1">
      <alignment horizontal="left" vertical="center" indent="1"/>
    </xf>
    <xf numFmtId="0" fontId="107" fillId="25" borderId="0" xfId="62" applyFont="1" applyFill="1" applyBorder="1"/>
    <xf numFmtId="0" fontId="54" fillId="25" borderId="0" xfId="62" applyFont="1" applyFill="1" applyBorder="1"/>
    <xf numFmtId="0" fontId="52" fillId="25" borderId="0" xfId="62" applyFont="1" applyFill="1" applyBorder="1"/>
    <xf numFmtId="0" fontId="52" fillId="25" borderId="0" xfId="62" applyFont="1" applyFill="1" applyBorder="1" applyAlignment="1">
      <alignment horizontal="center"/>
    </xf>
    <xf numFmtId="0" fontId="52" fillId="25" borderId="0" xfId="62" applyFont="1" applyFill="1" applyBorder="1" applyAlignment="1">
      <alignment horizontal="right"/>
    </xf>
    <xf numFmtId="0" fontId="52" fillId="25" borderId="12" xfId="62" applyFont="1" applyFill="1" applyBorder="1" applyAlignment="1">
      <alignment horizontal="right"/>
    </xf>
    <xf numFmtId="0" fontId="18" fillId="25" borderId="0" xfId="62" applyFont="1" applyFill="1" applyBorder="1"/>
    <xf numFmtId="3" fontId="18" fillId="25" borderId="0" xfId="62" applyNumberFormat="1" applyFont="1" applyFill="1" applyBorder="1" applyAlignment="1">
      <alignment horizontal="center"/>
    </xf>
    <xf numFmtId="49" fontId="11" fillId="25" borderId="13" xfId="62" applyNumberFormat="1" applyFont="1" applyFill="1" applyBorder="1" applyAlignment="1">
      <alignment horizontal="center" vertical="center" wrapText="1"/>
    </xf>
    <xf numFmtId="49" fontId="11" fillId="25" borderId="0" xfId="62" applyNumberFormat="1" applyFont="1" applyFill="1" applyBorder="1" applyAlignment="1">
      <alignment horizontal="center" vertical="center" wrapText="1"/>
    </xf>
    <xf numFmtId="0" fontId="11" fillId="25" borderId="13" xfId="62" applyFont="1" applyFill="1" applyBorder="1" applyAlignment="1">
      <alignment horizontal="center" vertical="center" wrapText="1"/>
    </xf>
    <xf numFmtId="3" fontId="12" fillId="25" borderId="0" xfId="62" applyNumberFormat="1" applyFont="1" applyFill="1" applyBorder="1" applyAlignment="1">
      <alignment horizontal="center"/>
    </xf>
    <xf numFmtId="0" fontId="11" fillId="25" borderId="0" xfId="62" applyFont="1" applyFill="1" applyBorder="1" applyAlignment="1">
      <alignment horizontal="center" vertical="center" wrapText="1"/>
    </xf>
    <xf numFmtId="3" fontId="64" fillId="25" borderId="0" xfId="62" applyNumberFormat="1" applyFont="1" applyFill="1" applyBorder="1" applyAlignment="1">
      <alignment horizontal="center"/>
    </xf>
    <xf numFmtId="0" fontId="11" fillId="25" borderId="0" xfId="62" applyFont="1" applyFill="1" applyBorder="1" applyAlignment="1">
      <alignment horizontal="center" wrapText="1"/>
    </xf>
    <xf numFmtId="3" fontId="16" fillId="25" borderId="0" xfId="62" applyNumberFormat="1" applyFont="1" applyFill="1" applyBorder="1" applyAlignment="1">
      <alignment horizontal="right" vertical="center"/>
    </xf>
    <xf numFmtId="167" fontId="16" fillId="25" borderId="0" xfId="62" applyNumberFormat="1" applyFont="1" applyFill="1" applyBorder="1" applyAlignment="1">
      <alignment horizontal="center" vertical="center"/>
    </xf>
    <xf numFmtId="3" fontId="52" fillId="25" borderId="0" xfId="62" applyNumberFormat="1" applyFont="1" applyFill="1" applyBorder="1" applyAlignment="1">
      <alignment horizontal="center"/>
    </xf>
    <xf numFmtId="0" fontId="29" fillId="25" borderId="0" xfId="62" applyFont="1" applyFill="1" applyBorder="1" applyAlignment="1"/>
    <xf numFmtId="0" fontId="57" fillId="0" borderId="0" xfId="62" applyFont="1" applyBorder="1"/>
    <xf numFmtId="0" fontId="16" fillId="25" borderId="0" xfId="62" applyFont="1" applyFill="1" applyBorder="1" applyAlignment="1">
      <alignment horizontal="left"/>
    </xf>
    <xf numFmtId="0" fontId="57" fillId="25" borderId="0" xfId="62" applyFont="1" applyFill="1" applyBorder="1" applyAlignment="1"/>
    <xf numFmtId="0" fontId="2" fillId="26" borderId="25" xfId="62" applyFill="1" applyBorder="1"/>
    <xf numFmtId="0" fontId="16" fillId="26" borderId="0" xfId="62" applyFont="1" applyFill="1" applyBorder="1"/>
    <xf numFmtId="0" fontId="59" fillId="26" borderId="0" xfId="62" applyFont="1" applyFill="1" applyBorder="1" applyAlignment="1"/>
    <xf numFmtId="0" fontId="29" fillId="26" borderId="0" xfId="62" applyFont="1" applyFill="1" applyBorder="1"/>
    <xf numFmtId="0" fontId="16" fillId="26" borderId="0" xfId="62" applyFont="1" applyFill="1" applyBorder="1" applyAlignment="1">
      <alignment horizontal="left" wrapText="1"/>
    </xf>
    <xf numFmtId="0" fontId="57" fillId="26" borderId="0" xfId="62" applyFont="1" applyFill="1" applyBorder="1"/>
    <xf numFmtId="0" fontId="11" fillId="26" borderId="0" xfId="62" applyFont="1" applyFill="1" applyBorder="1" applyAlignment="1"/>
    <xf numFmtId="0" fontId="11" fillId="26" borderId="12" xfId="62" applyFont="1" applyFill="1" applyBorder="1" applyAlignment="1">
      <alignment horizontal="center"/>
    </xf>
    <xf numFmtId="0" fontId="18" fillId="26" borderId="0" xfId="62" applyFont="1" applyFill="1" applyBorder="1" applyAlignment="1">
      <alignment horizontal="left"/>
    </xf>
    <xf numFmtId="164" fontId="11" fillId="26" borderId="0" xfId="62" applyNumberFormat="1" applyFont="1" applyFill="1" applyBorder="1" applyAlignment="1">
      <alignment horizontal="center"/>
    </xf>
    <xf numFmtId="0" fontId="10" fillId="26" borderId="25" xfId="62" applyFont="1" applyFill="1" applyBorder="1"/>
    <xf numFmtId="0" fontId="11" fillId="26" borderId="0" xfId="62" applyFont="1" applyFill="1" applyBorder="1" applyAlignment="1">
      <alignment horizontal="left" indent="1"/>
    </xf>
    <xf numFmtId="165" fontId="16" fillId="26" borderId="0" xfId="62" applyNumberFormat="1" applyFont="1" applyFill="1" applyBorder="1" applyAlignment="1">
      <alignment horizontal="center"/>
    </xf>
    <xf numFmtId="167" fontId="16" fillId="26" borderId="0" xfId="62" applyNumberFormat="1" applyFont="1" applyFill="1" applyBorder="1" applyAlignment="1">
      <alignment horizontal="center"/>
    </xf>
    <xf numFmtId="165" fontId="10" fillId="0" borderId="0" xfId="62" applyNumberFormat="1" applyFont="1"/>
    <xf numFmtId="0" fontId="98" fillId="26" borderId="0" xfId="62" applyFont="1" applyFill="1" applyBorder="1" applyAlignment="1">
      <alignment horizontal="left"/>
    </xf>
    <xf numFmtId="167" fontId="12" fillId="26" borderId="0" xfId="62" applyNumberFormat="1" applyFont="1" applyFill="1" applyBorder="1" applyAlignment="1">
      <alignment horizontal="center"/>
    </xf>
    <xf numFmtId="165" fontId="9" fillId="26" borderId="0" xfId="62" applyNumberFormat="1" applyFont="1" applyFill="1" applyBorder="1" applyAlignment="1">
      <alignment horizontal="center"/>
    </xf>
    <xf numFmtId="0" fontId="13" fillId="26" borderId="25" xfId="62" applyFont="1" applyFill="1" applyBorder="1"/>
    <xf numFmtId="0" fontId="1" fillId="0" borderId="0" xfId="70"/>
    <xf numFmtId="0" fontId="12" fillId="26" borderId="25" xfId="62" applyFont="1" applyFill="1" applyBorder="1"/>
    <xf numFmtId="0" fontId="3" fillId="26" borderId="0" xfId="62" applyFont="1" applyFill="1" applyBorder="1" applyAlignment="1">
      <alignment horizontal="center" wrapText="1"/>
    </xf>
    <xf numFmtId="0" fontId="3" fillId="26" borderId="0" xfId="62" applyFont="1" applyFill="1" applyBorder="1"/>
    <xf numFmtId="0" fontId="9" fillId="26" borderId="0" xfId="62" applyFont="1" applyFill="1" applyBorder="1" applyAlignment="1">
      <alignment horizontal="left" indent="1"/>
    </xf>
    <xf numFmtId="0" fontId="12" fillId="26" borderId="0" xfId="62" applyFont="1" applyFill="1" applyBorder="1" applyAlignment="1">
      <alignment horizontal="left" indent="1"/>
    </xf>
    <xf numFmtId="0" fontId="3" fillId="26" borderId="25" xfId="62" applyFont="1" applyFill="1" applyBorder="1"/>
    <xf numFmtId="0" fontId="115" fillId="26" borderId="0" xfId="62" applyFont="1" applyFill="1" applyBorder="1" applyAlignment="1">
      <alignment horizontal="left"/>
    </xf>
    <xf numFmtId="0" fontId="14" fillId="25" borderId="0" xfId="62" applyFont="1" applyFill="1" applyBorder="1" applyAlignment="1">
      <alignment horizontal="center" vertical="center"/>
    </xf>
    <xf numFmtId="0" fontId="12" fillId="0" borderId="0" xfId="62" applyFont="1" applyFill="1" applyBorder="1" applyAlignment="1">
      <alignment horizontal="left"/>
    </xf>
    <xf numFmtId="49" fontId="12" fillId="25" borderId="0" xfId="62" applyNumberFormat="1" applyFont="1" applyFill="1" applyBorder="1" applyAlignment="1"/>
    <xf numFmtId="0" fontId="12" fillId="25" borderId="0" xfId="62" applyNumberFormat="1" applyFont="1" applyFill="1" applyBorder="1" applyAlignment="1"/>
    <xf numFmtId="0" fontId="13" fillId="25" borderId="0" xfId="0" applyFont="1" applyFill="1" applyBorder="1" applyAlignment="1"/>
    <xf numFmtId="164" fontId="12" fillId="27" borderId="0" xfId="40" applyNumberFormat="1" applyFont="1" applyFill="1" applyBorder="1" applyAlignment="1">
      <alignment horizontal="center" wrapText="1"/>
    </xf>
    <xf numFmtId="0" fontId="11" fillId="25" borderId="0" xfId="62" applyFont="1" applyFill="1" applyBorder="1" applyAlignment="1">
      <alignment horizontal="center"/>
    </xf>
    <xf numFmtId="0" fontId="12" fillId="25" borderId="0" xfId="0" applyNumberFormat="1" applyFont="1" applyFill="1" applyBorder="1" applyAlignment="1">
      <alignment horizontal="left"/>
    </xf>
    <xf numFmtId="0" fontId="3" fillId="0" borderId="0" xfId="0" applyFont="1" applyAlignment="1">
      <alignment horizontal="right"/>
    </xf>
    <xf numFmtId="0" fontId="11" fillId="25" borderId="0" xfId="0" applyFont="1" applyFill="1" applyBorder="1" applyAlignment="1"/>
    <xf numFmtId="0" fontId="98" fillId="25" borderId="0" xfId="0" applyFont="1" applyFill="1" applyBorder="1" applyAlignment="1">
      <alignment horizontal="left"/>
    </xf>
    <xf numFmtId="0" fontId="11" fillId="25" borderId="12" xfId="0" applyFont="1" applyFill="1" applyBorder="1" applyAlignment="1">
      <alignment horizontal="center"/>
    </xf>
    <xf numFmtId="0" fontId="12" fillId="25" borderId="0" xfId="0" applyNumberFormat="1" applyFont="1" applyFill="1" applyBorder="1" applyAlignment="1">
      <alignment horizontal="right"/>
    </xf>
    <xf numFmtId="0" fontId="11" fillId="24" borderId="0" xfId="40" applyFont="1" applyFill="1" applyBorder="1" applyAlignment="1">
      <alignment horizontal="left" indent="2"/>
    </xf>
    <xf numFmtId="0" fontId="9" fillId="25" borderId="28" xfId="0" applyFont="1" applyFill="1" applyBorder="1" applyAlignment="1">
      <alignment horizontal="left"/>
    </xf>
    <xf numFmtId="0" fontId="9" fillId="25" borderId="27" xfId="0" applyFont="1" applyFill="1" applyBorder="1" applyAlignment="1">
      <alignment horizontal="left"/>
    </xf>
    <xf numFmtId="0" fontId="29" fillId="24" borderId="0" xfId="40" applyFont="1" applyFill="1" applyBorder="1" applyAlignment="1">
      <alignment horizontal="left" vertical="top" wrapText="1"/>
    </xf>
    <xf numFmtId="0" fontId="11" fillId="25" borderId="0" xfId="0" applyFont="1" applyFill="1" applyBorder="1" applyAlignment="1">
      <alignment horizontal="center"/>
    </xf>
    <xf numFmtId="2" fontId="9" fillId="46" borderId="0" xfId="62" applyNumberFormat="1" applyFont="1" applyFill="1" applyBorder="1" applyAlignment="1">
      <alignment horizontal="left" indent="1"/>
    </xf>
    <xf numFmtId="0" fontId="90" fillId="46" borderId="0" xfId="62" applyFont="1" applyFill="1" applyBorder="1" applyAlignment="1">
      <alignment horizontal="left"/>
    </xf>
    <xf numFmtId="167" fontId="91" fillId="46" borderId="0" xfId="62" applyNumberFormat="1" applyFont="1" applyFill="1" applyBorder="1" applyAlignment="1">
      <alignment horizontal="center"/>
    </xf>
    <xf numFmtId="167" fontId="12" fillId="46" borderId="0" xfId="62" applyNumberFormat="1" applyFont="1" applyFill="1" applyBorder="1" applyAlignment="1">
      <alignment horizontal="center"/>
    </xf>
    <xf numFmtId="164" fontId="63" fillId="46" borderId="0" xfId="40" applyNumberFormat="1" applyFont="1" applyFill="1" applyBorder="1" applyAlignment="1">
      <alignment horizontal="center" wrapText="1"/>
    </xf>
    <xf numFmtId="164" fontId="12" fillId="46" borderId="0" xfId="40" applyNumberFormat="1" applyFont="1" applyFill="1" applyBorder="1" applyAlignment="1">
      <alignment horizontal="center" wrapText="1"/>
    </xf>
    <xf numFmtId="165" fontId="120" fillId="46" borderId="0" xfId="62" applyNumberFormat="1" applyFont="1" applyFill="1" applyBorder="1"/>
    <xf numFmtId="164" fontId="12" fillId="47" borderId="0" xfId="40" applyNumberFormat="1" applyFont="1" applyFill="1" applyBorder="1" applyAlignment="1">
      <alignment horizontal="center" wrapText="1"/>
    </xf>
    <xf numFmtId="165" fontId="9" fillId="46" borderId="0" xfId="62" applyNumberFormat="1" applyFont="1" applyFill="1" applyBorder="1" applyAlignment="1">
      <alignment horizontal="right"/>
    </xf>
    <xf numFmtId="165" fontId="12" fillId="46" borderId="0" xfId="40" applyNumberFormat="1" applyFont="1" applyFill="1" applyBorder="1" applyAlignment="1">
      <alignment horizontal="center" wrapText="1"/>
    </xf>
    <xf numFmtId="165" fontId="56" fillId="46" borderId="0" xfId="40" applyNumberFormat="1" applyFont="1" applyFill="1" applyBorder="1" applyAlignment="1">
      <alignment horizontal="center" wrapText="1"/>
    </xf>
    <xf numFmtId="165" fontId="12" fillId="47" borderId="0" xfId="40" applyNumberFormat="1" applyFont="1" applyFill="1" applyBorder="1" applyAlignment="1">
      <alignment horizontal="left" wrapText="1"/>
    </xf>
    <xf numFmtId="0" fontId="9" fillId="46" borderId="0" xfId="62" applyFont="1" applyFill="1" applyBorder="1" applyAlignment="1">
      <alignment horizontal="left" indent="1"/>
    </xf>
    <xf numFmtId="0" fontId="91" fillId="46" borderId="0" xfId="62" applyFont="1" applyFill="1" applyBorder="1" applyAlignment="1">
      <alignment horizontal="left" indent="1"/>
    </xf>
    <xf numFmtId="0" fontId="92" fillId="46" borderId="0" xfId="62" applyFont="1" applyFill="1" applyBorder="1" applyAlignment="1">
      <alignment horizontal="left" indent="1"/>
    </xf>
    <xf numFmtId="165" fontId="12" fillId="46" borderId="14" xfId="40" applyNumberFormat="1" applyFont="1" applyFill="1" applyBorder="1" applyAlignment="1">
      <alignment horizontal="center" wrapText="1"/>
    </xf>
    <xf numFmtId="165" fontId="89" fillId="46" borderId="0" xfId="40" applyNumberFormat="1" applyFont="1" applyFill="1" applyBorder="1" applyAlignment="1">
      <alignment horizontal="center" wrapText="1"/>
    </xf>
    <xf numFmtId="165" fontId="9" fillId="46" borderId="0" xfId="62" applyNumberFormat="1" applyFont="1" applyFill="1" applyBorder="1" applyAlignment="1">
      <alignment horizontal="center"/>
    </xf>
    <xf numFmtId="0" fontId="12" fillId="46" borderId="0" xfId="62" applyFont="1" applyFill="1" applyBorder="1" applyAlignment="1">
      <alignment horizontal="left" indent="1"/>
    </xf>
    <xf numFmtId="165" fontId="12" fillId="46" borderId="0" xfId="62" applyNumberFormat="1" applyFont="1" applyFill="1" applyBorder="1" applyAlignment="1">
      <alignment horizontal="center"/>
    </xf>
    <xf numFmtId="0" fontId="11" fillId="46" borderId="0" xfId="62" applyFont="1" applyFill="1" applyBorder="1" applyAlignment="1">
      <alignment horizontal="center"/>
    </xf>
    <xf numFmtId="0" fontId="2" fillId="46" borderId="0" xfId="62" applyFill="1" applyBorder="1"/>
    <xf numFmtId="0" fontId="5" fillId="46" borderId="0" xfId="62" applyFont="1" applyFill="1" applyBorder="1"/>
    <xf numFmtId="167" fontId="12" fillId="46" borderId="0" xfId="59" applyNumberFormat="1" applyFont="1" applyFill="1" applyBorder="1" applyAlignment="1">
      <alignment horizontal="right"/>
    </xf>
    <xf numFmtId="0" fontId="32" fillId="46" borderId="0" xfId="62" applyFont="1" applyFill="1" applyBorder="1" applyAlignment="1">
      <alignment vertical="center"/>
    </xf>
    <xf numFmtId="0" fontId="2" fillId="25" borderId="0" xfId="71" applyFill="1"/>
    <xf numFmtId="0" fontId="2" fillId="25" borderId="23" xfId="71" applyFill="1" applyBorder="1" applyAlignment="1">
      <alignment horizontal="left"/>
    </xf>
    <xf numFmtId="0" fontId="3" fillId="25" borderId="23" xfId="71" applyFont="1" applyFill="1" applyBorder="1"/>
    <xf numFmtId="0" fontId="3" fillId="0" borderId="23" xfId="71" applyFont="1" applyBorder="1"/>
    <xf numFmtId="0" fontId="11" fillId="25" borderId="23" xfId="71" applyFont="1" applyFill="1" applyBorder="1" applyAlignment="1">
      <alignment horizontal="right"/>
    </xf>
    <xf numFmtId="0" fontId="2" fillId="25" borderId="23" xfId="71" applyFill="1" applyBorder="1"/>
    <xf numFmtId="0" fontId="2" fillId="0" borderId="0" xfId="71"/>
    <xf numFmtId="0" fontId="9" fillId="25" borderId="0" xfId="71" applyFont="1" applyFill="1" applyBorder="1" applyAlignment="1">
      <alignment horizontal="left"/>
    </xf>
    <xf numFmtId="0" fontId="8" fillId="25" borderId="0" xfId="71" applyFont="1" applyFill="1" applyBorder="1" applyAlignment="1">
      <alignment horizontal="left"/>
    </xf>
    <xf numFmtId="0" fontId="3" fillId="25" borderId="0" xfId="71" applyFont="1" applyFill="1" applyBorder="1"/>
    <xf numFmtId="0" fontId="12" fillId="25" borderId="0" xfId="71" applyFont="1" applyFill="1" applyBorder="1"/>
    <xf numFmtId="0" fontId="2" fillId="25" borderId="26" xfId="71" applyFill="1" applyBorder="1"/>
    <xf numFmtId="0" fontId="2" fillId="25" borderId="0" xfId="71" applyFill="1" applyBorder="1"/>
    <xf numFmtId="0" fontId="16" fillId="25" borderId="0" xfId="71" applyFont="1" applyFill="1" applyBorder="1" applyAlignment="1">
      <alignment horizontal="right"/>
    </xf>
    <xf numFmtId="0" fontId="5" fillId="25" borderId="24" xfId="71" applyFont="1" applyFill="1" applyBorder="1"/>
    <xf numFmtId="0" fontId="2" fillId="25" borderId="0" xfId="71" applyFill="1" applyAlignment="1">
      <alignment vertical="center"/>
    </xf>
    <xf numFmtId="0" fontId="2" fillId="25" borderId="0" xfId="71" applyFill="1" applyBorder="1" applyAlignment="1">
      <alignment vertical="center"/>
    </xf>
    <xf numFmtId="0" fontId="2" fillId="0" borderId="0" xfId="71" applyAlignment="1">
      <alignment vertical="center"/>
    </xf>
    <xf numFmtId="0" fontId="10" fillId="25" borderId="0" xfId="71" applyFont="1" applyFill="1" applyBorder="1"/>
    <xf numFmtId="0" fontId="3" fillId="0" borderId="0" xfId="71" applyFont="1"/>
    <xf numFmtId="0" fontId="11" fillId="25" borderId="0" xfId="71" applyFont="1" applyFill="1" applyBorder="1" applyAlignment="1"/>
    <xf numFmtId="0" fontId="11" fillId="25" borderId="0" xfId="71" applyFont="1" applyFill="1" applyBorder="1" applyAlignment="1">
      <alignment horizontal="center"/>
    </xf>
    <xf numFmtId="0" fontId="10" fillId="25" borderId="0" xfId="71" applyFont="1" applyFill="1" applyBorder="1" applyAlignment="1">
      <alignment vertical="center"/>
    </xf>
    <xf numFmtId="0" fontId="11" fillId="25" borderId="12" xfId="71" applyFont="1" applyFill="1" applyBorder="1" applyAlignment="1">
      <alignment horizontal="center"/>
    </xf>
    <xf numFmtId="0" fontId="30" fillId="25" borderId="0" xfId="71" applyFont="1" applyFill="1"/>
    <xf numFmtId="0" fontId="30" fillId="25" borderId="0" xfId="71" applyFont="1" applyFill="1" applyBorder="1"/>
    <xf numFmtId="0" fontId="31" fillId="25" borderId="0" xfId="71" applyFont="1" applyFill="1" applyBorder="1" applyAlignment="1">
      <alignment horizontal="left"/>
    </xf>
    <xf numFmtId="3" fontId="33" fillId="25" borderId="0" xfId="71" applyNumberFormat="1" applyFont="1" applyFill="1" applyBorder="1" applyAlignment="1">
      <alignment horizontal="right"/>
    </xf>
    <xf numFmtId="0" fontId="30" fillId="0" borderId="0" xfId="71" applyFont="1"/>
    <xf numFmtId="0" fontId="11" fillId="25" borderId="0" xfId="71" applyFont="1" applyFill="1" applyBorder="1"/>
    <xf numFmtId="0" fontId="12" fillId="25" borderId="0" xfId="71" applyFont="1" applyFill="1" applyBorder="1" applyAlignment="1">
      <alignment horizontal="left" indent="2"/>
    </xf>
    <xf numFmtId="3" fontId="12" fillId="26" borderId="0" xfId="71" applyNumberFormat="1" applyFont="1" applyFill="1"/>
    <xf numFmtId="0" fontId="12" fillId="25" borderId="0" xfId="71" applyFont="1" applyFill="1" applyBorder="1" applyAlignment="1">
      <alignment horizontal="right"/>
    </xf>
    <xf numFmtId="0" fontId="12" fillId="25" borderId="0" xfId="71" applyFont="1" applyFill="1" applyBorder="1" applyAlignment="1">
      <alignment vertical="center"/>
    </xf>
    <xf numFmtId="0" fontId="32" fillId="25" borderId="24" xfId="71" applyFont="1" applyFill="1" applyBorder="1"/>
    <xf numFmtId="0" fontId="12" fillId="26" borderId="0" xfId="71" applyFont="1" applyFill="1" applyBorder="1"/>
    <xf numFmtId="0" fontId="2" fillId="0" borderId="0" xfId="71" applyFill="1"/>
    <xf numFmtId="0" fontId="2" fillId="25" borderId="0" xfId="71" applyFill="1" applyAlignment="1">
      <alignment vertical="top"/>
    </xf>
    <xf numFmtId="0" fontId="2" fillId="25" borderId="0" xfId="71" applyFill="1" applyBorder="1" applyAlignment="1">
      <alignment vertical="top"/>
    </xf>
    <xf numFmtId="0" fontId="5" fillId="25" borderId="24" xfId="71" applyFont="1" applyFill="1" applyBorder="1" applyAlignment="1">
      <alignment vertical="top"/>
    </xf>
    <xf numFmtId="0" fontId="53" fillId="25" borderId="0" xfId="71" applyFont="1" applyFill="1" applyBorder="1" applyAlignment="1">
      <alignment vertical="top" wrapText="1"/>
    </xf>
    <xf numFmtId="0" fontId="2" fillId="0" borderId="0" xfId="71" applyAlignment="1">
      <alignment vertical="top"/>
    </xf>
    <xf numFmtId="0" fontId="53" fillId="25" borderId="0" xfId="71" applyFont="1" applyFill="1" applyBorder="1" applyAlignment="1">
      <alignment wrapText="1"/>
    </xf>
    <xf numFmtId="0" fontId="11" fillId="25" borderId="0" xfId="71" applyFont="1" applyFill="1" applyBorder="1" applyAlignment="1">
      <alignment horizontal="right"/>
    </xf>
    <xf numFmtId="164" fontId="67" fillId="25" borderId="0" xfId="71" applyNumberFormat="1" applyFont="1" applyFill="1" applyBorder="1" applyAlignment="1">
      <alignment horizontal="right"/>
    </xf>
    <xf numFmtId="0" fontId="2" fillId="25" borderId="0" xfId="71" applyFill="1" applyAlignment="1"/>
    <xf numFmtId="0" fontId="2" fillId="25" borderId="0" xfId="71" applyFill="1" applyBorder="1" applyAlignment="1"/>
    <xf numFmtId="3" fontId="100" fillId="26" borderId="0" xfId="71" applyNumberFormat="1" applyFont="1" applyFill="1" applyBorder="1" applyAlignment="1"/>
    <xf numFmtId="3" fontId="98" fillId="26" borderId="0" xfId="71" applyNumberFormat="1" applyFont="1" applyFill="1" applyBorder="1" applyAlignment="1">
      <alignment horizontal="right"/>
    </xf>
    <xf numFmtId="0" fontId="5" fillId="25" borderId="24" xfId="71" applyFont="1" applyFill="1" applyBorder="1" applyAlignment="1"/>
    <xf numFmtId="0" fontId="2" fillId="0" borderId="0" xfId="71" applyAlignment="1"/>
    <xf numFmtId="3" fontId="107" fillId="26" borderId="0" xfId="71" applyNumberFormat="1" applyFont="1" applyFill="1" applyBorder="1" applyAlignment="1">
      <alignment horizontal="left"/>
    </xf>
    <xf numFmtId="3" fontId="10" fillId="26" borderId="0" xfId="71" applyNumberFormat="1" applyFont="1" applyFill="1" applyBorder="1" applyAlignment="1">
      <alignment vertical="center"/>
    </xf>
    <xf numFmtId="0" fontId="5" fillId="25" borderId="24" xfId="71" applyFont="1" applyFill="1" applyBorder="1" applyAlignment="1">
      <alignment vertical="center"/>
    </xf>
    <xf numFmtId="3" fontId="100" fillId="26" borderId="0" xfId="71" applyNumberFormat="1" applyFont="1" applyFill="1" applyBorder="1"/>
    <xf numFmtId="3" fontId="143" fillId="26" borderId="0" xfId="71" applyNumberFormat="1" applyFont="1" applyFill="1" applyBorder="1" applyAlignment="1">
      <alignment horizontal="right"/>
    </xf>
    <xf numFmtId="3" fontId="10" fillId="26" borderId="0" xfId="71" applyNumberFormat="1" applyFont="1" applyFill="1" applyBorder="1"/>
    <xf numFmtId="3" fontId="12" fillId="26" borderId="0" xfId="71" applyNumberFormat="1" applyFont="1" applyFill="1" applyBorder="1" applyAlignment="1">
      <alignment horizontal="right"/>
    </xf>
    <xf numFmtId="4" fontId="12" fillId="26" borderId="0" xfId="71" applyNumberFormat="1" applyFont="1" applyFill="1" applyBorder="1" applyAlignment="1">
      <alignment horizontal="right"/>
    </xf>
    <xf numFmtId="0" fontId="10" fillId="26" borderId="0" xfId="71" applyFont="1" applyFill="1" applyBorder="1"/>
    <xf numFmtId="0" fontId="11" fillId="26" borderId="0" xfId="71" applyFont="1" applyFill="1" applyBorder="1" applyAlignment="1">
      <alignment horizontal="right"/>
    </xf>
    <xf numFmtId="164" fontId="67" fillId="26" borderId="0" xfId="71" applyNumberFormat="1" applyFont="1" applyFill="1" applyBorder="1" applyAlignment="1">
      <alignment horizontal="right"/>
    </xf>
    <xf numFmtId="0" fontId="100" fillId="26" borderId="0" xfId="71" applyFont="1" applyFill="1" applyBorder="1"/>
    <xf numFmtId="0" fontId="107" fillId="26" borderId="0" xfId="71" applyFont="1" applyFill="1" applyBorder="1" applyAlignment="1">
      <alignment horizontal="left"/>
    </xf>
    <xf numFmtId="0" fontId="29" fillId="25" borderId="0" xfId="71" applyFont="1" applyFill="1" applyBorder="1" applyAlignment="1">
      <alignment vertical="center"/>
    </xf>
    <xf numFmtId="0" fontId="101" fillId="25" borderId="0" xfId="71" applyFont="1" applyFill="1" applyBorder="1" applyAlignment="1">
      <alignment horizontal="left" vertical="center"/>
    </xf>
    <xf numFmtId="0" fontId="14" fillId="41" borderId="24" xfId="71" applyFont="1" applyFill="1" applyBorder="1" applyAlignment="1">
      <alignment horizontal="center" vertical="center"/>
    </xf>
    <xf numFmtId="0" fontId="12" fillId="0" borderId="0" xfId="71" applyFont="1"/>
    <xf numFmtId="167" fontId="16" fillId="25" borderId="0" xfId="0" applyNumberFormat="1" applyFont="1" applyFill="1" applyBorder="1" applyAlignment="1">
      <alignment horizontal="center" vertical="center"/>
    </xf>
    <xf numFmtId="1" fontId="2" fillId="0" borderId="0" xfId="62" applyNumberFormat="1"/>
    <xf numFmtId="0" fontId="3" fillId="0" borderId="0" xfId="62" applyFont="1" applyAlignment="1">
      <alignment horizontal="right"/>
    </xf>
    <xf numFmtId="0" fontId="16" fillId="25" borderId="0" xfId="0" applyFont="1" applyFill="1" applyBorder="1" applyAlignment="1">
      <alignment horizontal="right"/>
    </xf>
    <xf numFmtId="167" fontId="12" fillId="27" borderId="0" xfId="40" applyNumberFormat="1" applyFont="1" applyFill="1" applyBorder="1" applyAlignment="1">
      <alignment horizontal="right" wrapText="1" indent="2"/>
    </xf>
    <xf numFmtId="0" fontId="98" fillId="25" borderId="0" xfId="0" applyFont="1" applyFill="1" applyBorder="1" applyAlignment="1">
      <alignment horizontal="left"/>
    </xf>
    <xf numFmtId="167" fontId="98" fillId="26" borderId="0" xfId="0" applyNumberFormat="1" applyFont="1" applyFill="1" applyBorder="1" applyAlignment="1">
      <alignment horizontal="right" indent="2"/>
    </xf>
    <xf numFmtId="0" fontId="12" fillId="24" borderId="0" xfId="40" applyFont="1" applyFill="1" applyBorder="1" applyAlignment="1">
      <alignment horizontal="left" indent="1"/>
    </xf>
    <xf numFmtId="0" fontId="11" fillId="25" borderId="18" xfId="0" applyFont="1" applyFill="1" applyBorder="1" applyAlignment="1">
      <alignment horizontal="center" vertical="center"/>
    </xf>
    <xf numFmtId="167" fontId="12" fillId="26" borderId="0" xfId="0" applyNumberFormat="1" applyFont="1" applyFill="1" applyBorder="1" applyAlignment="1">
      <alignment horizontal="right" indent="2"/>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16" fillId="25" borderId="0" xfId="62" applyFont="1" applyFill="1" applyBorder="1" applyAlignment="1">
      <alignment wrapText="1"/>
    </xf>
    <xf numFmtId="0" fontId="16" fillId="25" borderId="0" xfId="62" applyFont="1" applyFill="1" applyBorder="1" applyAlignment="1">
      <alignment horizontal="right"/>
    </xf>
    <xf numFmtId="0" fontId="68" fillId="25" borderId="64" xfId="62" applyFont="1" applyFill="1" applyBorder="1" applyAlignment="1">
      <alignment vertical="center"/>
    </xf>
    <xf numFmtId="0" fontId="68" fillId="25" borderId="65" xfId="62" applyFont="1" applyFill="1" applyBorder="1" applyAlignment="1">
      <alignment vertical="center"/>
    </xf>
    <xf numFmtId="0" fontId="11" fillId="25" borderId="13" xfId="62" applyFont="1" applyFill="1" applyBorder="1" applyAlignment="1">
      <alignment horizontal="center"/>
    </xf>
    <xf numFmtId="0" fontId="11" fillId="25" borderId="15" xfId="62" applyFont="1" applyFill="1" applyBorder="1" applyAlignment="1">
      <alignment horizontal="center"/>
    </xf>
    <xf numFmtId="0" fontId="16" fillId="25" borderId="0" xfId="62" applyFont="1" applyFill="1" applyBorder="1" applyAlignment="1">
      <alignment horizontal="justify" wrapText="1"/>
    </xf>
    <xf numFmtId="0" fontId="9" fillId="25" borderId="28" xfId="0" applyFont="1" applyFill="1" applyBorder="1" applyAlignment="1">
      <alignment horizontal="left"/>
    </xf>
    <xf numFmtId="0" fontId="5" fillId="25" borderId="0" xfId="0" applyFont="1" applyFill="1" applyBorder="1"/>
    <xf numFmtId="0" fontId="2" fillId="0" borderId="0" xfId="62" applyBorder="1"/>
    <xf numFmtId="0" fontId="11" fillId="25" borderId="12" xfId="62" applyFont="1" applyFill="1" applyBorder="1" applyAlignment="1">
      <alignment horizontal="center"/>
    </xf>
    <xf numFmtId="0" fontId="98" fillId="25" borderId="0" xfId="62" applyFont="1" applyFill="1" applyBorder="1" applyAlignment="1">
      <alignment horizontal="left"/>
    </xf>
    <xf numFmtId="167" fontId="11" fillId="27" borderId="0" xfId="40" applyNumberFormat="1" applyFont="1" applyFill="1" applyBorder="1" applyAlignment="1">
      <alignment horizontal="right" wrapText="1" indent="2"/>
    </xf>
    <xf numFmtId="3" fontId="111" fillId="25" borderId="0" xfId="63" applyNumberFormat="1" applyFont="1" applyFill="1" applyBorder="1" applyAlignment="1">
      <alignment horizontal="right" indent="3"/>
    </xf>
    <xf numFmtId="164" fontId="16" fillId="24" borderId="0" xfId="40" applyNumberFormat="1" applyFont="1" applyFill="1" applyBorder="1" applyAlignment="1">
      <alignment horizontal="right" wrapText="1"/>
    </xf>
    <xf numFmtId="164" fontId="12" fillId="27" borderId="0" xfId="40" applyNumberFormat="1" applyFont="1" applyFill="1" applyBorder="1" applyAlignment="1">
      <alignment horizontal="center" wrapText="1"/>
    </xf>
    <xf numFmtId="0" fontId="12" fillId="25" borderId="0" xfId="62" applyNumberFormat="1" applyFont="1" applyFill="1" applyBorder="1" applyAlignment="1">
      <alignment horizontal="right"/>
    </xf>
    <xf numFmtId="0" fontId="12" fillId="25" borderId="0" xfId="62" applyFont="1" applyFill="1" applyBorder="1" applyAlignment="1">
      <alignment horizontal="left" indent="1"/>
    </xf>
    <xf numFmtId="0" fontId="9" fillId="25" borderId="27" xfId="62" applyFont="1" applyFill="1" applyBorder="1" applyAlignment="1">
      <alignment horizontal="left"/>
    </xf>
    <xf numFmtId="0" fontId="9" fillId="25" borderId="0" xfId="71" applyFont="1" applyFill="1" applyBorder="1" applyAlignment="1">
      <alignment horizontal="left"/>
    </xf>
    <xf numFmtId="0" fontId="11" fillId="25" borderId="0" xfId="0" applyFont="1" applyFill="1" applyBorder="1" applyAlignment="1">
      <alignment horizontal="center"/>
    </xf>
    <xf numFmtId="0" fontId="10" fillId="25" borderId="0" xfId="0" applyFont="1" applyFill="1" applyBorder="1"/>
    <xf numFmtId="0" fontId="9" fillId="25" borderId="0" xfId="0" applyFont="1" applyFill="1" applyBorder="1" applyAlignment="1">
      <alignment horizontal="left"/>
    </xf>
    <xf numFmtId="0" fontId="9" fillId="0" borderId="0" xfId="63" applyFont="1" applyAlignment="1">
      <alignment vertical="top"/>
    </xf>
    <xf numFmtId="0" fontId="51" fillId="39" borderId="0" xfId="62" applyFont="1" applyFill="1" applyAlignment="1">
      <alignment horizontal="center" vertical="center"/>
    </xf>
    <xf numFmtId="2" fontId="20" fillId="36" borderId="0" xfId="62" applyNumberFormat="1" applyFont="1" applyFill="1" applyBorder="1" applyAlignment="1">
      <alignment horizontal="center" vertical="center" wrapText="1"/>
    </xf>
    <xf numFmtId="2" fontId="20" fillId="36" borderId="0" xfId="62" applyNumberFormat="1" applyFont="1" applyFill="1" applyBorder="1" applyAlignment="1">
      <alignment horizontal="center" vertical="center"/>
    </xf>
    <xf numFmtId="0" fontId="12" fillId="39" borderId="0" xfId="62" applyFont="1" applyFill="1" applyAlignment="1">
      <alignment horizontal="left" vertical="center" wrapText="1"/>
    </xf>
    <xf numFmtId="0" fontId="3" fillId="0" borderId="0" xfId="62" applyFont="1" applyAlignment="1">
      <alignment horizontal="right"/>
    </xf>
    <xf numFmtId="49" fontId="12" fillId="25" borderId="0" xfId="0" applyNumberFormat="1" applyFont="1" applyFill="1" applyBorder="1" applyAlignment="1">
      <alignment horizontal="left"/>
    </xf>
    <xf numFmtId="0"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23"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64" fontId="22" fillId="24" borderId="0" xfId="40" applyNumberFormat="1" applyFont="1" applyFill="1" applyBorder="1" applyAlignment="1">
      <alignment wrapText="1"/>
    </xf>
    <xf numFmtId="0" fontId="9" fillId="25" borderId="0" xfId="0" applyFont="1" applyFill="1" applyBorder="1" applyAlignment="1"/>
    <xf numFmtId="0" fontId="11" fillId="25" borderId="0" xfId="0" applyFont="1" applyFill="1" applyBorder="1" applyAlignment="1">
      <alignment horizontal="justify" vertical="center" wrapText="1" readingOrder="1"/>
    </xf>
    <xf numFmtId="49" fontId="3" fillId="25" borderId="0" xfId="0" applyNumberFormat="1" applyFont="1" applyFill="1" applyBorder="1" applyAlignment="1">
      <alignment horizontal="right" readingOrder="1"/>
    </xf>
    <xf numFmtId="0" fontId="3" fillId="25" borderId="0" xfId="0" applyFont="1" applyFill="1" applyBorder="1" applyAlignment="1">
      <alignment horizontal="right" readingOrder="1"/>
    </xf>
    <xf numFmtId="0" fontId="11" fillId="25" borderId="0" xfId="0" applyFont="1" applyFill="1" applyBorder="1" applyAlignment="1">
      <alignment horizontal="justify" vertical="center" readingOrder="1"/>
    </xf>
    <xf numFmtId="0" fontId="11" fillId="25" borderId="25" xfId="0" applyFont="1" applyFill="1" applyBorder="1" applyAlignment="1">
      <alignment horizontal="center" readingOrder="1"/>
    </xf>
    <xf numFmtId="0" fontId="0" fillId="0" borderId="0" xfId="0" applyBorder="1" applyAlignment="1">
      <alignment horizontal="center" readingOrder="1"/>
    </xf>
    <xf numFmtId="0" fontId="12" fillId="25" borderId="0" xfId="0" applyFont="1" applyFill="1" applyBorder="1" applyAlignment="1">
      <alignment horizontal="justify" vertical="center" readingOrder="1"/>
    </xf>
    <xf numFmtId="0" fontId="11" fillId="25" borderId="23" xfId="0" applyFont="1" applyFill="1" applyBorder="1" applyAlignment="1">
      <alignment horizontal="left" indent="5" readingOrder="1"/>
    </xf>
    <xf numFmtId="0" fontId="17" fillId="25" borderId="23"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98" fillId="25" borderId="0" xfId="0" applyFont="1" applyFill="1" applyBorder="1" applyAlignment="1">
      <alignment horizontal="left"/>
    </xf>
    <xf numFmtId="0" fontId="12" fillId="25" borderId="0" xfId="0" applyFont="1" applyFill="1" applyBorder="1" applyAlignment="1">
      <alignment horizontal="left"/>
    </xf>
    <xf numFmtId="0" fontId="3" fillId="0" borderId="0" xfId="0" applyFont="1" applyFill="1" applyAlignment="1">
      <alignment horizontal="right"/>
    </xf>
    <xf numFmtId="0" fontId="16" fillId="25" borderId="0" xfId="0" applyFont="1" applyFill="1" applyBorder="1" applyAlignment="1">
      <alignment horizontal="right"/>
    </xf>
    <xf numFmtId="0" fontId="16" fillId="0" borderId="0" xfId="0" applyFont="1" applyBorder="1" applyAlignment="1">
      <alignment vertical="top"/>
    </xf>
    <xf numFmtId="0" fontId="11" fillId="25" borderId="16" xfId="0" applyFont="1" applyFill="1" applyBorder="1" applyAlignment="1">
      <alignment horizontal="center" vertical="center"/>
    </xf>
    <xf numFmtId="0" fontId="11" fillId="25" borderId="15" xfId="0" applyFont="1" applyFill="1" applyBorder="1" applyAlignment="1">
      <alignment horizontal="center"/>
    </xf>
    <xf numFmtId="0" fontId="11" fillId="25" borderId="13" xfId="0" applyFont="1" applyFill="1" applyBorder="1" applyAlignment="1">
      <alignment horizontal="center"/>
    </xf>
    <xf numFmtId="0" fontId="11" fillId="25" borderId="12" xfId="0" applyFont="1" applyFill="1" applyBorder="1" applyAlignment="1">
      <alignment horizontal="center"/>
    </xf>
    <xf numFmtId="168" fontId="12" fillId="24" borderId="0" xfId="40" applyNumberFormat="1" applyFont="1" applyFill="1" applyBorder="1" applyAlignment="1">
      <alignment horizontal="right" wrapText="1" indent="2"/>
    </xf>
    <xf numFmtId="168" fontId="12" fillId="27" borderId="0" xfId="40" applyNumberFormat="1" applyFont="1" applyFill="1" applyBorder="1" applyAlignment="1">
      <alignment horizontal="right" wrapText="1" indent="2"/>
    </xf>
    <xf numFmtId="167" fontId="12" fillId="24" borderId="0" xfId="40" applyNumberFormat="1" applyFont="1" applyFill="1" applyBorder="1" applyAlignment="1">
      <alignment horizontal="right" wrapText="1" indent="2"/>
    </xf>
    <xf numFmtId="167" fontId="12" fillId="27" borderId="0" xfId="40" applyNumberFormat="1" applyFont="1" applyFill="1" applyBorder="1" applyAlignment="1">
      <alignment horizontal="right" wrapText="1" indent="2"/>
    </xf>
    <xf numFmtId="167" fontId="98" fillId="24" borderId="0" xfId="40" applyNumberFormat="1" applyFont="1" applyFill="1" applyBorder="1" applyAlignment="1">
      <alignment horizontal="right" wrapText="1" indent="2"/>
    </xf>
    <xf numFmtId="167" fontId="98" fillId="27" borderId="0" xfId="40" applyNumberFormat="1" applyFont="1" applyFill="1" applyBorder="1" applyAlignment="1">
      <alignment horizontal="right" wrapText="1" indent="2"/>
    </xf>
    <xf numFmtId="167" fontId="98" fillId="26" borderId="0" xfId="0" applyNumberFormat="1" applyFont="1" applyFill="1" applyBorder="1" applyAlignment="1">
      <alignment horizontal="right" indent="2"/>
    </xf>
    <xf numFmtId="167" fontId="98" fillId="25" borderId="0" xfId="0" applyNumberFormat="1" applyFont="1" applyFill="1" applyBorder="1" applyAlignment="1">
      <alignment horizontal="right" indent="2"/>
    </xf>
    <xf numFmtId="0" fontId="11" fillId="25" borderId="0" xfId="0" applyFont="1" applyFill="1" applyBorder="1" applyAlignment="1">
      <alignment horizontal="right" indent="5"/>
    </xf>
    <xf numFmtId="0" fontId="16" fillId="0" borderId="0" xfId="0" applyFont="1" applyBorder="1" applyAlignment="1">
      <alignment vertical="justify" wrapText="1"/>
    </xf>
    <xf numFmtId="0" fontId="0" fillId="0" borderId="0" xfId="0" applyBorder="1" applyAlignment="1">
      <alignment vertical="justify" wrapText="1"/>
    </xf>
    <xf numFmtId="0" fontId="11" fillId="25" borderId="56" xfId="0" applyFont="1" applyFill="1" applyBorder="1" applyAlignment="1">
      <alignment horizontal="center" vertical="center"/>
    </xf>
    <xf numFmtId="0" fontId="12" fillId="24" borderId="0" xfId="40" applyFont="1" applyFill="1" applyBorder="1" applyAlignment="1">
      <alignment horizontal="left" indent="1"/>
    </xf>
    <xf numFmtId="0" fontId="12" fillId="25" borderId="0" xfId="0" applyNumberFormat="1" applyFont="1" applyFill="1" applyBorder="1" applyAlignment="1">
      <alignment horizontal="right"/>
    </xf>
    <xf numFmtId="0" fontId="11" fillId="27" borderId="0" xfId="40" applyFont="1" applyFill="1" applyBorder="1" applyAlignment="1">
      <alignment horizontal="left" indent="1"/>
    </xf>
    <xf numFmtId="0" fontId="16" fillId="25" borderId="0" xfId="0" applyFont="1" applyFill="1" applyBorder="1" applyAlignment="1">
      <alignment vertical="top"/>
    </xf>
    <xf numFmtId="0" fontId="11" fillId="25" borderId="18" xfId="0" applyFont="1" applyFill="1" applyBorder="1" applyAlignment="1">
      <alignment horizontal="center" vertical="center"/>
    </xf>
    <xf numFmtId="165" fontId="12" fillId="25" borderId="0" xfId="0" applyNumberFormat="1" applyFont="1" applyFill="1" applyBorder="1" applyAlignment="1">
      <alignment horizontal="right" indent="2"/>
    </xf>
    <xf numFmtId="165" fontId="12" fillId="26" borderId="0" xfId="0" applyNumberFormat="1" applyFont="1" applyFill="1" applyBorder="1" applyAlignment="1">
      <alignment horizontal="right" indent="2"/>
    </xf>
    <xf numFmtId="169" fontId="12" fillId="27" borderId="0" xfId="40" applyNumberFormat="1" applyFont="1" applyFill="1" applyBorder="1" applyAlignment="1">
      <alignment horizontal="right" wrapText="1" indent="2"/>
    </xf>
    <xf numFmtId="169" fontId="12" fillId="24" borderId="0" xfId="40" applyNumberFormat="1" applyFont="1" applyFill="1" applyBorder="1" applyAlignment="1">
      <alignment horizontal="right" wrapText="1" indent="2"/>
    </xf>
    <xf numFmtId="0" fontId="11" fillId="24" borderId="0" xfId="40" applyFont="1" applyFill="1" applyBorder="1" applyAlignment="1">
      <alignment horizontal="left" wrapText="1"/>
    </xf>
    <xf numFmtId="0" fontId="11" fillId="24" borderId="0" xfId="40" applyFont="1" applyFill="1" applyBorder="1" applyAlignment="1">
      <alignment horizontal="left" indent="2"/>
    </xf>
    <xf numFmtId="168" fontId="11" fillId="24" borderId="0" xfId="40" applyNumberFormat="1" applyFont="1" applyFill="1" applyBorder="1" applyAlignment="1">
      <alignment horizontal="right" wrapText="1" indent="2"/>
    </xf>
    <xf numFmtId="168" fontId="11" fillId="27" borderId="0" xfId="40" applyNumberFormat="1" applyFont="1" applyFill="1" applyBorder="1" applyAlignment="1">
      <alignment horizontal="right" wrapText="1" indent="2"/>
    </xf>
    <xf numFmtId="169" fontId="36" fillId="24" borderId="0" xfId="40" applyNumberFormat="1" applyFont="1" applyFill="1" applyBorder="1" applyAlignment="1">
      <alignment horizontal="right" wrapText="1" indent="2"/>
    </xf>
    <xf numFmtId="169" fontId="36" fillId="27" borderId="0" xfId="40" applyNumberFormat="1" applyFont="1" applyFill="1" applyBorder="1" applyAlignment="1">
      <alignment horizontal="right" wrapText="1" indent="2"/>
    </xf>
    <xf numFmtId="168" fontId="101" fillId="24" borderId="0" xfId="40" applyNumberFormat="1" applyFont="1" applyFill="1" applyBorder="1" applyAlignment="1">
      <alignment horizontal="right" wrapText="1" indent="2"/>
    </xf>
    <xf numFmtId="168" fontId="101" fillId="27" borderId="0" xfId="40" applyNumberFormat="1" applyFont="1" applyFill="1" applyBorder="1" applyAlignment="1">
      <alignment horizontal="right" wrapText="1" indent="2"/>
    </xf>
    <xf numFmtId="167" fontId="12" fillId="29" borderId="0" xfId="60" applyNumberFormat="1" applyFont="1" applyFill="1" applyBorder="1" applyAlignment="1">
      <alignment horizontal="right" wrapText="1" indent="2"/>
    </xf>
    <xf numFmtId="167" fontId="12" fillId="30" borderId="0" xfId="60" applyNumberFormat="1" applyFont="1" applyFill="1" applyBorder="1" applyAlignment="1">
      <alignment horizontal="right" wrapText="1" indent="2"/>
    </xf>
    <xf numFmtId="0" fontId="11" fillId="25" borderId="10" xfId="0" applyFont="1" applyFill="1" applyBorder="1" applyAlignment="1">
      <alignment horizontal="center"/>
    </xf>
    <xf numFmtId="0" fontId="11" fillId="25" borderId="0" xfId="0" applyFont="1" applyFill="1" applyBorder="1" applyAlignment="1">
      <alignment horizontal="left" indent="4"/>
    </xf>
    <xf numFmtId="0" fontId="16" fillId="25" borderId="0" xfId="0" applyFont="1" applyFill="1" applyBorder="1" applyAlignment="1">
      <alignment vertical="justify" wrapText="1"/>
    </xf>
    <xf numFmtId="0" fontId="0" fillId="25" borderId="0" xfId="0" applyFill="1" applyBorder="1" applyAlignment="1">
      <alignment vertical="justify" wrapText="1"/>
    </xf>
    <xf numFmtId="167" fontId="12" fillId="26" borderId="0" xfId="0" applyNumberFormat="1" applyFont="1" applyFill="1" applyBorder="1" applyAlignment="1">
      <alignment horizontal="right" indent="2"/>
    </xf>
    <xf numFmtId="0" fontId="104" fillId="25" borderId="0" xfId="0" applyFont="1" applyFill="1" applyBorder="1" applyAlignment="1">
      <alignment horizontal="center"/>
    </xf>
    <xf numFmtId="167" fontId="11" fillId="26" borderId="0" xfId="0" applyNumberFormat="1" applyFont="1" applyFill="1" applyBorder="1" applyAlignment="1">
      <alignment horizontal="right" indent="2"/>
    </xf>
    <xf numFmtId="1" fontId="12" fillId="25" borderId="10" xfId="0" applyNumberFormat="1" applyFont="1" applyFill="1" applyBorder="1" applyAlignment="1">
      <alignment horizontal="center"/>
    </xf>
    <xf numFmtId="165" fontId="23" fillId="25" borderId="0" xfId="0" applyNumberFormat="1" applyFont="1" applyFill="1" applyBorder="1" applyAlignment="1">
      <alignment horizontal="right" indent="2"/>
    </xf>
    <xf numFmtId="165" fontId="23" fillId="26" borderId="0" xfId="0" applyNumberFormat="1" applyFont="1" applyFill="1" applyBorder="1" applyAlignment="1">
      <alignment horizontal="right" indent="2"/>
    </xf>
    <xf numFmtId="165" fontId="98" fillId="25" borderId="0" xfId="0" applyNumberFormat="1" applyFont="1" applyFill="1" applyBorder="1" applyAlignment="1">
      <alignment horizontal="right" indent="2"/>
    </xf>
    <xf numFmtId="165" fontId="98" fillId="26" borderId="0" xfId="0" applyNumberFormat="1" applyFont="1" applyFill="1" applyBorder="1" applyAlignment="1">
      <alignment horizontal="right" indent="2"/>
    </xf>
    <xf numFmtId="165" fontId="12" fillId="24" borderId="0" xfId="40" applyNumberFormat="1" applyFont="1" applyFill="1" applyBorder="1" applyAlignment="1">
      <alignment horizontal="right" wrapText="1" indent="2"/>
    </xf>
    <xf numFmtId="165" fontId="12" fillId="27" borderId="0" xfId="40" applyNumberFormat="1" applyFont="1" applyFill="1" applyBorder="1" applyAlignment="1">
      <alignment horizontal="right" wrapText="1" indent="2"/>
    </xf>
    <xf numFmtId="0" fontId="3" fillId="25" borderId="0" xfId="0" applyFont="1" applyFill="1" applyBorder="1" applyAlignment="1">
      <alignment horizontal="right" indent="2"/>
    </xf>
    <xf numFmtId="0" fontId="3" fillId="26" borderId="0" xfId="0" applyFont="1" applyFill="1" applyBorder="1" applyAlignment="1">
      <alignment horizontal="right" indent="2"/>
    </xf>
    <xf numFmtId="0" fontId="11" fillId="25" borderId="0" xfId="0" applyFont="1" applyFill="1" applyBorder="1" applyAlignment="1">
      <alignment horizontal="right" indent="6"/>
    </xf>
    <xf numFmtId="0" fontId="11" fillId="25" borderId="0" xfId="62" applyFont="1" applyFill="1" applyBorder="1" applyAlignment="1">
      <alignment horizontal="left" inden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5" borderId="15" xfId="62" applyFont="1" applyFill="1" applyBorder="1" applyAlignment="1">
      <alignment horizontal="center"/>
    </xf>
    <xf numFmtId="0" fontId="108" fillId="25" borderId="29" xfId="62" applyFont="1" applyFill="1" applyBorder="1" applyAlignment="1">
      <alignment horizontal="center" vertical="center"/>
    </xf>
    <xf numFmtId="0" fontId="108" fillId="25" borderId="30" xfId="62" applyFont="1" applyFill="1" applyBorder="1" applyAlignment="1">
      <alignment horizontal="center" vertical="center"/>
    </xf>
    <xf numFmtId="0" fontId="16" fillId="25" borderId="0" xfId="62" applyFont="1" applyFill="1" applyBorder="1" applyAlignment="1">
      <alignment horizontal="justify" wrapText="1"/>
    </xf>
    <xf numFmtId="0" fontId="16" fillId="25" borderId="0" xfId="62" applyFont="1" applyFill="1" applyBorder="1" applyAlignment="1">
      <alignment horizontal="right"/>
    </xf>
    <xf numFmtId="0" fontId="68" fillId="25" borderId="64" xfId="62" applyFont="1" applyFill="1" applyBorder="1" applyAlignment="1">
      <alignment vertical="center"/>
    </xf>
    <xf numFmtId="0" fontId="68" fillId="25" borderId="65" xfId="62" applyFont="1" applyFill="1" applyBorder="1" applyAlignment="1">
      <alignment vertical="center"/>
    </xf>
    <xf numFmtId="0" fontId="11" fillId="25" borderId="13" xfId="62" applyFont="1" applyFill="1" applyBorder="1" applyAlignment="1">
      <alignment horizontal="center"/>
    </xf>
    <xf numFmtId="0" fontId="60" fillId="25" borderId="0" xfId="62" applyFont="1" applyFill="1" applyBorder="1" applyAlignment="1">
      <alignment horizontal="justify" vertical="center" wrapText="1"/>
    </xf>
    <xf numFmtId="0" fontId="3" fillId="0" borderId="0" xfId="62" applyFont="1" applyBorder="1" applyAlignment="1">
      <alignment horizontal="justify"/>
    </xf>
    <xf numFmtId="0" fontId="29" fillId="25" borderId="0" xfId="62" applyFont="1" applyFill="1" applyBorder="1" applyAlignment="1">
      <alignment wrapText="1"/>
    </xf>
    <xf numFmtId="0" fontId="16" fillId="25" borderId="0" xfId="62" applyFont="1" applyFill="1" applyBorder="1" applyAlignment="1">
      <alignment wrapText="1"/>
    </xf>
    <xf numFmtId="0" fontId="11" fillId="26" borderId="23" xfId="0" applyFont="1" applyFill="1" applyBorder="1" applyAlignment="1">
      <alignment horizontal="right" indent="6"/>
    </xf>
    <xf numFmtId="0" fontId="16" fillId="25" borderId="0" xfId="0" applyFont="1" applyFill="1" applyBorder="1" applyAlignment="1">
      <alignment horizontal="left" vertical="top"/>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1" fillId="25" borderId="23" xfId="0" applyFont="1" applyFill="1" applyBorder="1" applyAlignment="1">
      <alignment horizontal="left" indent="6"/>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3" fontId="12" fillId="26" borderId="0" xfId="57" applyNumberFormat="1" applyFont="1" applyFill="1" applyBorder="1" applyAlignment="1">
      <alignment horizontal="right" indent="3"/>
    </xf>
    <xf numFmtId="3" fontId="98" fillId="25" borderId="0" xfId="57" applyNumberFormat="1" applyFont="1" applyFill="1" applyBorder="1" applyAlignment="1">
      <alignment horizontal="right" indent="3"/>
    </xf>
    <xf numFmtId="3" fontId="98" fillId="25" borderId="10" xfId="57" applyNumberFormat="1" applyFont="1" applyFill="1" applyBorder="1" applyAlignment="1">
      <alignment horizontal="right" indent="3"/>
    </xf>
    <xf numFmtId="0" fontId="11" fillId="25" borderId="13" xfId="62" applyFont="1" applyFill="1" applyBorder="1" applyAlignment="1">
      <alignment horizontal="center" vertical="center"/>
    </xf>
    <xf numFmtId="0" fontId="98" fillId="25" borderId="0" xfId="62" applyFont="1" applyFill="1" applyBorder="1" applyAlignment="1">
      <alignment horizontal="left"/>
    </xf>
    <xf numFmtId="0" fontId="11" fillId="25" borderId="0" xfId="62" applyFont="1" applyFill="1" applyBorder="1" applyAlignment="1">
      <alignment horizontal="left"/>
    </xf>
    <xf numFmtId="0" fontId="16" fillId="0" borderId="0" xfId="62" applyFont="1" applyBorder="1" applyAlignment="1">
      <alignment vertical="justify" wrapText="1"/>
    </xf>
    <xf numFmtId="0" fontId="11" fillId="25" borderId="15" xfId="62" applyFont="1" applyFill="1" applyBorder="1" applyAlignment="1">
      <alignment horizontal="center" vertical="center"/>
    </xf>
    <xf numFmtId="0" fontId="11" fillId="25" borderId="12" xfId="62" applyFont="1" applyFill="1" applyBorder="1" applyAlignment="1">
      <alignment horizontal="center"/>
    </xf>
    <xf numFmtId="0" fontId="116" fillId="25" borderId="42" xfId="63" applyFont="1" applyFill="1" applyBorder="1" applyAlignment="1">
      <alignment horizontal="center" vertical="center"/>
    </xf>
    <xf numFmtId="0" fontId="116" fillId="25" borderId="45" xfId="63" applyFont="1" applyFill="1" applyBorder="1" applyAlignment="1">
      <alignment horizontal="center" vertical="center"/>
    </xf>
    <xf numFmtId="0" fontId="116" fillId="25" borderId="43" xfId="63" applyFont="1" applyFill="1" applyBorder="1" applyAlignment="1">
      <alignment horizontal="center" vertical="center"/>
    </xf>
    <xf numFmtId="3" fontId="11" fillId="25" borderId="13" xfId="63" quotePrefix="1" applyNumberFormat="1" applyFont="1" applyFill="1" applyBorder="1" applyAlignment="1">
      <alignment horizontal="center" vertical="center"/>
    </xf>
    <xf numFmtId="3" fontId="11" fillId="25" borderId="13" xfId="63" quotePrefix="1" applyNumberFormat="1" applyFont="1" applyFill="1" applyBorder="1" applyAlignment="1">
      <alignment horizontal="center" vertical="center" wrapText="1"/>
    </xf>
    <xf numFmtId="3" fontId="111" fillId="25" borderId="0" xfId="63" applyNumberFormat="1" applyFont="1" applyFill="1" applyBorder="1" applyAlignment="1">
      <alignment horizontal="right" indent="3"/>
    </xf>
    <xf numFmtId="0" fontId="9" fillId="25" borderId="0" xfId="63" applyFont="1" applyFill="1" applyBorder="1" applyAlignment="1">
      <alignment horizontal="left" vertical="top" wrapText="1"/>
    </xf>
    <xf numFmtId="3" fontId="9" fillId="25" borderId="0" xfId="63" applyNumberFormat="1" applyFont="1" applyFill="1" applyBorder="1" applyAlignment="1">
      <alignment horizontal="right" indent="3"/>
    </xf>
    <xf numFmtId="164" fontId="16" fillId="24" borderId="0" xfId="40" applyNumberFormat="1" applyFont="1" applyFill="1" applyBorder="1" applyAlignment="1">
      <alignment horizontal="right" wrapText="1"/>
    </xf>
    <xf numFmtId="0" fontId="16" fillId="24" borderId="0" xfId="40" applyFont="1" applyFill="1" applyBorder="1" applyAlignment="1">
      <alignment vertical="justify" wrapText="1"/>
    </xf>
    <xf numFmtId="0" fontId="13" fillId="0" borderId="0" xfId="62" applyFont="1" applyBorder="1" applyAlignment="1">
      <alignment vertical="justify" wrapText="1"/>
    </xf>
    <xf numFmtId="0" fontId="13" fillId="0" borderId="0" xfId="62" applyFont="1" applyAlignment="1">
      <alignment vertical="justify" wrapText="1"/>
    </xf>
    <xf numFmtId="0" fontId="98" fillId="25" borderId="0" xfId="62" applyFont="1" applyFill="1" applyBorder="1" applyAlignment="1">
      <alignment horizontal="left" vertical="center"/>
    </xf>
    <xf numFmtId="2" fontId="98" fillId="24" borderId="0" xfId="40" applyNumberFormat="1" applyFont="1" applyFill="1" applyBorder="1" applyAlignment="1">
      <alignment horizontal="center" vertical="center" wrapText="1"/>
    </xf>
    <xf numFmtId="0" fontId="98" fillId="24" borderId="0" xfId="40" applyFont="1" applyFill="1" applyBorder="1" applyAlignment="1">
      <alignment vertical="center" wrapText="1"/>
    </xf>
    <xf numFmtId="0" fontId="99" fillId="0" borderId="0" xfId="62" applyFont="1" applyAlignment="1">
      <alignment vertical="center" wrapText="1"/>
    </xf>
    <xf numFmtId="164" fontId="12" fillId="27" borderId="0" xfId="40" applyNumberFormat="1" applyFont="1" applyFill="1" applyBorder="1" applyAlignment="1">
      <alignment horizontal="center" wrapText="1"/>
    </xf>
    <xf numFmtId="0" fontId="11" fillId="25" borderId="23" xfId="62" applyFont="1" applyFill="1" applyBorder="1" applyAlignment="1">
      <alignment horizontal="right" indent="6"/>
    </xf>
    <xf numFmtId="0" fontId="12" fillId="25" borderId="0" xfId="62" applyNumberFormat="1" applyFont="1" applyFill="1" applyBorder="1" applyAlignment="1">
      <alignment horizontal="left"/>
    </xf>
    <xf numFmtId="0" fontId="16" fillId="24" borderId="0" xfId="40" applyFont="1" applyFill="1" applyBorder="1" applyAlignment="1">
      <alignment horizontal="left" vertical="top"/>
    </xf>
    <xf numFmtId="0" fontId="11" fillId="0" borderId="13" xfId="53" applyFont="1" applyBorder="1" applyAlignment="1">
      <alignment horizontal="center" vertical="center" wrapText="1"/>
    </xf>
    <xf numFmtId="0" fontId="16" fillId="27" borderId="0" xfId="40" applyFont="1" applyFill="1" applyBorder="1" applyAlignment="1">
      <alignment horizontal="justify" vertical="center"/>
    </xf>
    <xf numFmtId="0" fontId="49" fillId="26" borderId="39" xfId="62" applyFont="1" applyFill="1" applyBorder="1" applyAlignment="1">
      <alignment horizontal="left" vertical="center" wrapText="1"/>
    </xf>
    <xf numFmtId="0" fontId="49" fillId="26" borderId="40" xfId="62" applyFont="1" applyFill="1" applyBorder="1" applyAlignment="1">
      <alignment horizontal="left" vertical="center" wrapText="1"/>
    </xf>
    <xf numFmtId="0" fontId="49" fillId="26" borderId="41" xfId="62" applyFont="1" applyFill="1" applyBorder="1" applyAlignment="1">
      <alignment horizontal="left" vertical="center" wrapText="1"/>
    </xf>
    <xf numFmtId="0" fontId="16" fillId="0" borderId="67" xfId="62" applyFont="1" applyBorder="1" applyAlignment="1">
      <alignment horizontal="left" vertical="justify" wrapText="1"/>
    </xf>
    <xf numFmtId="0" fontId="16" fillId="0" borderId="0" xfId="62" applyFont="1" applyBorder="1" applyAlignment="1">
      <alignment horizontal="left" vertical="justify" wrapText="1"/>
    </xf>
    <xf numFmtId="0" fontId="11" fillId="25" borderId="17" xfId="62" applyFont="1" applyFill="1" applyBorder="1" applyAlignment="1">
      <alignment horizontal="center"/>
    </xf>
    <xf numFmtId="0" fontId="11" fillId="25" borderId="68" xfId="62" applyFont="1" applyFill="1" applyBorder="1" applyAlignment="1">
      <alignment horizontal="center"/>
    </xf>
    <xf numFmtId="0" fontId="11" fillId="25" borderId="68" xfId="62" applyFont="1" applyFill="1" applyBorder="1" applyAlignment="1">
      <alignment horizontal="center" wrapText="1"/>
    </xf>
    <xf numFmtId="0" fontId="11" fillId="25" borderId="17" xfId="0" applyFont="1" applyFill="1" applyBorder="1" applyAlignment="1">
      <alignment horizontal="center"/>
    </xf>
    <xf numFmtId="0" fontId="16" fillId="26" borderId="67" xfId="62" applyFont="1" applyFill="1" applyBorder="1" applyAlignment="1">
      <alignment horizontal="left" vertical="justify" wrapText="1"/>
    </xf>
    <xf numFmtId="0" fontId="16" fillId="26" borderId="0" xfId="62" applyFont="1" applyFill="1" applyBorder="1" applyAlignment="1">
      <alignment horizontal="left" vertical="justify" wrapText="1"/>
    </xf>
    <xf numFmtId="0" fontId="103" fillId="26" borderId="39" xfId="62" applyFont="1" applyFill="1" applyBorder="1" applyAlignment="1">
      <alignment horizontal="left" vertical="center"/>
    </xf>
    <xf numFmtId="0" fontId="103" fillId="26" borderId="40" xfId="62" applyFont="1" applyFill="1" applyBorder="1" applyAlignment="1">
      <alignment horizontal="left" vertical="center"/>
    </xf>
    <xf numFmtId="0" fontId="103" fillId="26" borderId="41" xfId="62" applyFont="1" applyFill="1" applyBorder="1" applyAlignment="1">
      <alignment horizontal="left" vertical="center"/>
    </xf>
    <xf numFmtId="0" fontId="119" fillId="26" borderId="42" xfId="62" applyFont="1" applyFill="1" applyBorder="1" applyAlignment="1">
      <alignment horizontal="left" vertical="center"/>
    </xf>
    <xf numFmtId="0" fontId="119" fillId="26" borderId="45" xfId="62" applyFont="1" applyFill="1" applyBorder="1" applyAlignment="1">
      <alignment horizontal="left" vertical="center"/>
    </xf>
    <xf numFmtId="0" fontId="119" fillId="26" borderId="43" xfId="62" applyFont="1" applyFill="1" applyBorder="1" applyAlignment="1">
      <alignment horizontal="left" vertical="center"/>
    </xf>
    <xf numFmtId="0" fontId="11" fillId="25" borderId="13" xfId="62" applyFont="1" applyFill="1" applyBorder="1" applyAlignment="1">
      <alignment horizontal="center" wrapText="1"/>
    </xf>
    <xf numFmtId="0" fontId="50" fillId="25" borderId="0" xfId="62" applyFont="1" applyFill="1" applyBorder="1" applyAlignment="1">
      <alignment horizontal="justify" vertical="top" wrapText="1"/>
    </xf>
    <xf numFmtId="0" fontId="53" fillId="25" borderId="0" xfId="62" applyFont="1" applyFill="1" applyBorder="1" applyAlignment="1">
      <alignment horizontal="justify" vertical="top" wrapText="1"/>
    </xf>
    <xf numFmtId="0" fontId="11" fillId="0" borderId="0" xfId="62" applyFont="1" applyBorder="1" applyAlignment="1">
      <alignment horizontal="left" indent="1"/>
    </xf>
    <xf numFmtId="0" fontId="12" fillId="25" borderId="0" xfId="62" applyFont="1" applyFill="1" applyBorder="1" applyAlignment="1">
      <alignment horizontal="left" indent="1"/>
    </xf>
    <xf numFmtId="0" fontId="49" fillId="26" borderId="39" xfId="62" applyFont="1" applyFill="1" applyBorder="1" applyAlignment="1">
      <alignment horizontal="left" vertical="center"/>
    </xf>
    <xf numFmtId="0" fontId="49" fillId="26" borderId="40" xfId="62" applyFont="1" applyFill="1" applyBorder="1" applyAlignment="1">
      <alignment horizontal="left" vertical="center"/>
    </xf>
    <xf numFmtId="0" fontId="49" fillId="26" borderId="41" xfId="62" applyFont="1" applyFill="1" applyBorder="1" applyAlignment="1">
      <alignment horizontal="left" vertical="center"/>
    </xf>
    <xf numFmtId="0" fontId="98" fillId="24" borderId="0" xfId="40" applyFont="1" applyFill="1" applyBorder="1" applyAlignment="1">
      <alignment horizontal="center" wrapText="1"/>
    </xf>
    <xf numFmtId="0" fontId="11" fillId="25" borderId="13" xfId="62" applyFont="1" applyFill="1" applyBorder="1" applyAlignment="1">
      <alignment horizontal="center" vertical="center" wrapText="1"/>
    </xf>
    <xf numFmtId="0" fontId="11" fillId="0" borderId="10" xfId="62" applyFont="1" applyBorder="1" applyAlignment="1">
      <alignment horizontal="center" vertical="center" wrapText="1"/>
    </xf>
    <xf numFmtId="0" fontId="11" fillId="0" borderId="12" xfId="62" applyFont="1" applyBorder="1" applyAlignment="1">
      <alignment horizontal="center" vertical="center" wrapText="1"/>
    </xf>
    <xf numFmtId="164" fontId="11" fillId="24" borderId="13" xfId="40" applyNumberFormat="1" applyFont="1" applyFill="1" applyBorder="1" applyAlignment="1">
      <alignment horizontal="center" vertical="center" wrapText="1"/>
    </xf>
    <xf numFmtId="164" fontId="11" fillId="24" borderId="13" xfId="40" applyNumberFormat="1" applyFont="1" applyFill="1" applyBorder="1" applyAlignment="1">
      <alignment horizontal="center" wrapText="1"/>
    </xf>
    <xf numFmtId="0" fontId="58" fillId="25" borderId="0" xfId="62" applyFont="1" applyFill="1" applyBorder="1" applyAlignment="1">
      <alignment horizontal="left" vertical="center" wrapText="1"/>
    </xf>
    <xf numFmtId="3" fontId="16" fillId="25" borderId="0" xfId="62" applyNumberFormat="1" applyFont="1" applyFill="1" applyBorder="1" applyAlignment="1">
      <alignment horizontal="center" vertical="center"/>
    </xf>
    <xf numFmtId="167" fontId="16" fillId="25" borderId="0" xfId="62" applyNumberFormat="1" applyFont="1" applyFill="1" applyBorder="1" applyAlignment="1">
      <alignment horizontal="center" vertical="center"/>
    </xf>
    <xf numFmtId="0" fontId="12" fillId="25" borderId="0" xfId="62" applyNumberFormat="1" applyFont="1" applyFill="1" applyBorder="1" applyAlignment="1">
      <alignment horizontal="right"/>
    </xf>
    <xf numFmtId="0" fontId="16" fillId="26" borderId="0" xfId="62" applyFont="1" applyFill="1" applyBorder="1" applyAlignment="1">
      <alignment vertical="justify" wrapText="1"/>
    </xf>
    <xf numFmtId="0" fontId="2" fillId="26" borderId="0" xfId="62" applyFill="1" applyBorder="1" applyAlignment="1">
      <alignment vertical="justify" wrapText="1"/>
    </xf>
    <xf numFmtId="0" fontId="11" fillId="26" borderId="13" xfId="62" applyFont="1" applyFill="1" applyBorder="1" applyAlignment="1">
      <alignment horizontal="center"/>
    </xf>
    <xf numFmtId="0" fontId="98" fillId="26" borderId="0" xfId="62" applyFont="1" applyFill="1" applyBorder="1" applyAlignment="1">
      <alignment horizontal="left"/>
    </xf>
    <xf numFmtId="0" fontId="9" fillId="46" borderId="0" xfId="62" applyFont="1" applyFill="1" applyBorder="1" applyAlignment="1">
      <alignment horizontal="left" indent="1"/>
    </xf>
    <xf numFmtId="0" fontId="9" fillId="46" borderId="44" xfId="62" applyFont="1" applyFill="1" applyBorder="1" applyAlignment="1">
      <alignment horizontal="left" indent="1"/>
    </xf>
    <xf numFmtId="0" fontId="9" fillId="25" borderId="28" xfId="62" applyFont="1" applyFill="1" applyBorder="1" applyAlignment="1">
      <alignment horizontal="left"/>
    </xf>
    <xf numFmtId="0" fontId="9" fillId="25" borderId="27" xfId="62" applyFont="1" applyFill="1" applyBorder="1" applyAlignment="1">
      <alignment horizontal="left"/>
    </xf>
    <xf numFmtId="0" fontId="49" fillId="26" borderId="52" xfId="62" applyFont="1" applyFill="1" applyBorder="1" applyAlignment="1">
      <alignment horizontal="left" vertical="center"/>
    </xf>
    <xf numFmtId="0" fontId="49" fillId="26" borderId="53" xfId="62" applyFont="1" applyFill="1" applyBorder="1" applyAlignment="1">
      <alignment horizontal="left" vertical="center"/>
    </xf>
    <xf numFmtId="0" fontId="49" fillId="26" borderId="54" xfId="62" applyFont="1" applyFill="1" applyBorder="1" applyAlignment="1">
      <alignment horizontal="left" vertical="center"/>
    </xf>
    <xf numFmtId="0" fontId="29" fillId="25" borderId="10" xfId="62" applyFont="1" applyFill="1" applyBorder="1" applyAlignment="1">
      <alignment horizontal="center" vertical="center" wrapText="1"/>
    </xf>
    <xf numFmtId="0" fontId="29" fillId="25" borderId="12" xfId="62" applyFont="1" applyFill="1" applyBorder="1" applyAlignment="1">
      <alignment horizontal="center" vertical="center" wrapText="1"/>
    </xf>
    <xf numFmtId="0" fontId="29" fillId="27" borderId="0" xfId="40" applyFont="1" applyFill="1" applyBorder="1" applyAlignment="1">
      <alignment horizontal="justify" wrapText="1"/>
    </xf>
    <xf numFmtId="49" fontId="12" fillId="25" borderId="0" xfId="62" applyNumberFormat="1" applyFont="1" applyFill="1" applyBorder="1" applyAlignment="1">
      <alignment horizontal="left"/>
    </xf>
    <xf numFmtId="0" fontId="49" fillId="26" borderId="52" xfId="62" applyFont="1" applyFill="1" applyBorder="1" applyAlignment="1">
      <alignment horizontal="left"/>
    </xf>
    <xf numFmtId="0" fontId="49" fillId="26" borderId="53" xfId="62" applyFont="1" applyFill="1" applyBorder="1" applyAlignment="1">
      <alignment horizontal="left"/>
    </xf>
    <xf numFmtId="0" fontId="49" fillId="26" borderId="54" xfId="62" applyFont="1" applyFill="1" applyBorder="1" applyAlignment="1">
      <alignment horizontal="left"/>
    </xf>
    <xf numFmtId="0" fontId="3" fillId="0" borderId="0" xfId="71" applyFont="1" applyAlignment="1">
      <alignment horizontal="right"/>
    </xf>
    <xf numFmtId="0" fontId="49" fillId="26" borderId="52" xfId="71" applyFont="1" applyFill="1" applyBorder="1" applyAlignment="1">
      <alignment horizontal="left" vertical="center"/>
    </xf>
    <xf numFmtId="0" fontId="49" fillId="26" borderId="53" xfId="71" applyFont="1" applyFill="1" applyBorder="1" applyAlignment="1">
      <alignment horizontal="left" vertical="center"/>
    </xf>
    <xf numFmtId="0" fontId="49" fillId="26" borderId="54" xfId="71" applyFont="1" applyFill="1" applyBorder="1" applyAlignment="1">
      <alignment horizontal="left" vertical="center"/>
    </xf>
    <xf numFmtId="0" fontId="107" fillId="26" borderId="0" xfId="71" applyFont="1" applyFill="1" applyBorder="1" applyAlignment="1">
      <alignment horizontal="left"/>
    </xf>
    <xf numFmtId="0" fontId="51" fillId="27" borderId="0" xfId="40" applyFont="1" applyFill="1" applyBorder="1" applyAlignment="1">
      <alignment horizontal="left" wrapText="1"/>
    </xf>
    <xf numFmtId="0" fontId="16" fillId="27" borderId="0" xfId="40" applyFont="1" applyFill="1" applyBorder="1" applyAlignment="1">
      <alignment horizontal="left"/>
    </xf>
    <xf numFmtId="2" fontId="12" fillId="25" borderId="0" xfId="71" applyNumberFormat="1" applyFont="1" applyFill="1" applyBorder="1" applyAlignment="1">
      <alignment horizontal="right"/>
    </xf>
    <xf numFmtId="0" fontId="51" fillId="24" borderId="0" xfId="40" applyFont="1" applyFill="1" applyBorder="1" applyAlignment="1">
      <alignment horizontal="left" wrapText="1"/>
    </xf>
    <xf numFmtId="0" fontId="11" fillId="24" borderId="0" xfId="40" applyFont="1" applyFill="1" applyBorder="1" applyAlignment="1">
      <alignment horizontal="left" vertical="center" wrapText="1" indent="1"/>
    </xf>
    <xf numFmtId="0" fontId="29" fillId="24" borderId="0" xfId="40" applyFont="1" applyFill="1" applyBorder="1" applyAlignment="1">
      <alignment horizontal="left" wrapText="1"/>
    </xf>
    <xf numFmtId="3" fontId="107" fillId="26" borderId="0" xfId="71"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11" fillId="25" borderId="23" xfId="71" applyFont="1" applyFill="1" applyBorder="1" applyAlignment="1">
      <alignment horizontal="left" indent="6"/>
    </xf>
    <xf numFmtId="0" fontId="9" fillId="25" borderId="0" xfId="71" applyFont="1" applyFill="1" applyBorder="1" applyAlignment="1">
      <alignment horizontal="left"/>
    </xf>
    <xf numFmtId="0" fontId="49" fillId="0" borderId="52" xfId="71" applyFont="1" applyFill="1" applyBorder="1" applyAlignment="1">
      <alignment horizontal="left" vertical="center"/>
    </xf>
    <xf numFmtId="0" fontId="49" fillId="0" borderId="53" xfId="71" applyFont="1" applyFill="1" applyBorder="1" applyAlignment="1">
      <alignment horizontal="left" vertical="center"/>
    </xf>
    <xf numFmtId="0" fontId="49" fillId="0" borderId="54" xfId="71" applyFont="1" applyFill="1" applyBorder="1" applyAlignment="1">
      <alignment horizontal="left" vertical="center"/>
    </xf>
    <xf numFmtId="0" fontId="16" fillId="25" borderId="0" xfId="71" applyFont="1" applyFill="1" applyBorder="1" applyAlignment="1">
      <alignment horizontal="left" vertical="top"/>
    </xf>
    <xf numFmtId="0" fontId="11" fillId="25" borderId="15" xfId="71" applyFont="1" applyFill="1" applyBorder="1" applyAlignment="1">
      <alignment horizontal="center"/>
    </xf>
    <xf numFmtId="0" fontId="29" fillId="24" borderId="0" xfId="40" applyFont="1" applyFill="1" applyBorder="1" applyAlignment="1">
      <alignment horizontal="left" vertical="top" wrapText="1"/>
    </xf>
    <xf numFmtId="0" fontId="16" fillId="25" borderId="0" xfId="0" applyNumberFormat="1" applyFont="1" applyFill="1" applyBorder="1" applyAlignment="1" applyProtection="1">
      <alignment horizontal="justify" vertical="justify" wrapText="1"/>
      <protection locked="0"/>
    </xf>
    <xf numFmtId="49" fontId="16" fillId="25" borderId="0" xfId="0" applyNumberFormat="1" applyFont="1" applyFill="1" applyBorder="1" applyAlignment="1">
      <alignment wrapText="1"/>
    </xf>
    <xf numFmtId="0" fontId="11" fillId="25" borderId="23" xfId="0" applyFont="1" applyFill="1" applyBorder="1" applyAlignment="1">
      <alignment horizontal="right" indent="5"/>
    </xf>
    <xf numFmtId="3" fontId="16" fillId="25" borderId="0" xfId="0" applyNumberFormat="1" applyFont="1" applyFill="1" applyBorder="1" applyAlignment="1">
      <alignment horizontal="right"/>
    </xf>
    <xf numFmtId="0" fontId="98" fillId="25" borderId="0" xfId="0" applyFont="1" applyFill="1" applyBorder="1" applyAlignment="1">
      <alignment horizontal="justify" vertical="center"/>
    </xf>
    <xf numFmtId="0" fontId="29" fillId="24" borderId="0" xfId="61" applyFont="1" applyFill="1" applyBorder="1" applyAlignment="1">
      <alignment horizontal="left" wrapText="1"/>
    </xf>
    <xf numFmtId="0" fontId="16" fillId="24" borderId="0" xfId="61" applyFont="1" applyFill="1" applyBorder="1" applyAlignment="1">
      <alignment horizontal="left" wrapText="1"/>
    </xf>
    <xf numFmtId="0" fontId="16" fillId="24" borderId="24"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0"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20" xfId="51" applyFont="1" applyFill="1" applyBorder="1" applyAlignment="1">
      <alignment horizontal="left" vertical="center"/>
    </xf>
    <xf numFmtId="0" fontId="49" fillId="26" borderId="21" xfId="51" applyFont="1" applyFill="1" applyBorder="1" applyAlignment="1">
      <alignment horizontal="left" vertical="center"/>
    </xf>
    <xf numFmtId="0" fontId="49" fillId="26" borderId="22" xfId="51" applyFont="1" applyFill="1" applyBorder="1" applyAlignment="1">
      <alignment horizontal="left" vertical="center"/>
    </xf>
    <xf numFmtId="49" fontId="108" fillId="26" borderId="29" xfId="51" applyNumberFormat="1" applyFont="1" applyFill="1" applyBorder="1" applyAlignment="1">
      <alignment horizontal="center" vertical="center" wrapText="1"/>
    </xf>
    <xf numFmtId="49" fontId="108" fillId="26" borderId="30" xfId="51" applyNumberFormat="1" applyFont="1" applyFill="1" applyBorder="1" applyAlignment="1">
      <alignment horizontal="center" vertical="center"/>
    </xf>
    <xf numFmtId="0" fontId="11" fillId="25" borderId="0" xfId="0" applyFont="1" applyFill="1" applyBorder="1" applyAlignment="1">
      <alignment horizontal="center"/>
    </xf>
    <xf numFmtId="0" fontId="10" fillId="25" borderId="0" xfId="0" applyFont="1" applyFill="1" applyBorder="1"/>
    <xf numFmtId="0" fontId="12" fillId="25" borderId="0" xfId="52" applyNumberFormat="1" applyFont="1" applyFill="1" applyBorder="1" applyAlignment="1">
      <alignment horizontal="left"/>
    </xf>
    <xf numFmtId="0" fontId="12" fillId="25" borderId="0" xfId="52" applyNumberFormat="1" applyFont="1" applyFill="1" applyAlignment="1">
      <alignment horizontal="right"/>
    </xf>
    <xf numFmtId="0" fontId="9" fillId="25" borderId="0" xfId="0" applyFont="1" applyFill="1" applyBorder="1" applyAlignment="1">
      <alignment horizontal="left"/>
    </xf>
    <xf numFmtId="49" fontId="12" fillId="25" borderId="0" xfId="0" applyNumberFormat="1" applyFont="1" applyFill="1" applyBorder="1" applyAlignment="1">
      <alignment horizontal="right"/>
    </xf>
    <xf numFmtId="0" fontId="33" fillId="25" borderId="0" xfId="0" applyFont="1" applyFill="1" applyBorder="1" applyAlignment="1">
      <alignment horizontal="left"/>
    </xf>
    <xf numFmtId="0" fontId="9" fillId="39" borderId="0" xfId="0" applyFont="1" applyFill="1" applyBorder="1" applyAlignment="1"/>
    <xf numFmtId="164" fontId="17" fillId="39" borderId="0" xfId="40" applyNumberFormat="1" applyFont="1" applyFill="1" applyBorder="1" applyAlignment="1">
      <alignment horizontal="left" wrapText="1"/>
    </xf>
    <xf numFmtId="0" fontId="11" fillId="25" borderId="23" xfId="0" applyFont="1" applyFill="1" applyBorder="1" applyAlignment="1">
      <alignment horizontal="left"/>
    </xf>
    <xf numFmtId="0" fontId="0" fillId="25" borderId="23" xfId="0" applyFill="1" applyBorder="1" applyAlignment="1">
      <alignment horizontal="center"/>
    </xf>
    <xf numFmtId="0" fontId="11" fillId="25" borderId="23" xfId="0" applyFont="1" applyFill="1" applyBorder="1" applyAlignment="1">
      <alignment horizontal="right" indent="6"/>
    </xf>
    <xf numFmtId="0" fontId="49" fillId="25" borderId="0" xfId="0" applyFont="1" applyFill="1" applyBorder="1" applyAlignment="1">
      <alignment horizontal="center"/>
    </xf>
    <xf numFmtId="0" fontId="16" fillId="25" borderId="27" xfId="0" applyFont="1" applyFill="1" applyBorder="1" applyAlignment="1">
      <alignment horizontal="center"/>
    </xf>
    <xf numFmtId="0" fontId="0" fillId="25" borderId="0" xfId="0" applyFill="1" applyBorder="1" applyAlignment="1">
      <alignment horizontal="center"/>
    </xf>
    <xf numFmtId="0" fontId="16" fillId="25" borderId="69" xfId="0" applyFont="1" applyFill="1" applyBorder="1" applyAlignment="1">
      <alignment horizontal="center"/>
    </xf>
    <xf numFmtId="0" fontId="103" fillId="26" borderId="32" xfId="0" applyFont="1" applyFill="1" applyBorder="1" applyAlignment="1">
      <alignment horizontal="left" vertical="center"/>
    </xf>
    <xf numFmtId="0" fontId="103" fillId="26" borderId="33" xfId="0" applyFont="1" applyFill="1" applyBorder="1" applyAlignment="1">
      <alignment horizontal="left" vertical="center"/>
    </xf>
    <xf numFmtId="0" fontId="103" fillId="26" borderId="34" xfId="0" applyFont="1" applyFill="1" applyBorder="1" applyAlignment="1">
      <alignment horizontal="left" vertical="center"/>
    </xf>
    <xf numFmtId="0" fontId="16" fillId="0" borderId="70" xfId="0" applyFont="1" applyBorder="1" applyAlignment="1">
      <alignment vertical="justify" wrapText="1"/>
    </xf>
    <xf numFmtId="0" fontId="11" fillId="25" borderId="15" xfId="0" applyFont="1" applyFill="1" applyBorder="1" applyAlignment="1">
      <alignment horizontal="center" vertical="center"/>
    </xf>
    <xf numFmtId="0" fontId="11" fillId="25" borderId="16" xfId="0" applyFont="1" applyFill="1" applyBorder="1" applyAlignment="1">
      <alignment horizontal="center"/>
    </xf>
    <xf numFmtId="0" fontId="11" fillId="25" borderId="68" xfId="0" applyFont="1" applyFill="1" applyBorder="1" applyAlignment="1">
      <alignment horizontal="center"/>
    </xf>
    <xf numFmtId="0" fontId="144" fillId="25" borderId="25" xfId="0" applyFont="1" applyFill="1" applyBorder="1"/>
    <xf numFmtId="167" fontId="98" fillId="26" borderId="10" xfId="0" applyNumberFormat="1" applyFont="1" applyFill="1" applyBorder="1" applyAlignment="1">
      <alignment horizontal="center"/>
    </xf>
    <xf numFmtId="167" fontId="98" fillId="26" borderId="10" xfId="0" applyNumberFormat="1" applyFont="1" applyFill="1" applyBorder="1" applyAlignment="1">
      <alignment horizontal="center"/>
    </xf>
    <xf numFmtId="0" fontId="98" fillId="26" borderId="0" xfId="0" applyFont="1" applyFill="1" applyBorder="1" applyAlignment="1">
      <alignment vertical="center"/>
    </xf>
    <xf numFmtId="167" fontId="0" fillId="25" borderId="0" xfId="0" applyNumberFormat="1" applyFill="1" applyBorder="1"/>
    <xf numFmtId="167" fontId="11" fillId="27" borderId="0" xfId="40" applyNumberFormat="1" applyFont="1" applyFill="1" applyBorder="1" applyAlignment="1">
      <alignment horizontal="center" wrapText="1"/>
    </xf>
    <xf numFmtId="167" fontId="11" fillId="27" borderId="0" xfId="40" applyNumberFormat="1" applyFont="1" applyFill="1" applyBorder="1" applyAlignment="1">
      <alignment horizontal="center" wrapText="1"/>
    </xf>
    <xf numFmtId="0" fontId="11" fillId="26" borderId="0" xfId="0" applyFont="1" applyFill="1" applyBorder="1" applyAlignment="1">
      <alignment vertical="center"/>
    </xf>
    <xf numFmtId="167" fontId="12" fillId="27" borderId="0" xfId="40" applyNumberFormat="1" applyFont="1" applyFill="1" applyBorder="1" applyAlignment="1">
      <alignment horizontal="center" wrapText="1"/>
    </xf>
    <xf numFmtId="167" fontId="12" fillId="27" borderId="0" xfId="40" applyNumberFormat="1" applyFont="1" applyFill="1" applyBorder="1" applyAlignment="1">
      <alignment horizontal="center" wrapText="1"/>
    </xf>
    <xf numFmtId="0" fontId="11" fillId="26" borderId="0" xfId="0" applyFont="1" applyFill="1" applyBorder="1" applyAlignment="1"/>
    <xf numFmtId="0" fontId="84" fillId="25" borderId="0" xfId="0" applyFont="1" applyFill="1" applyBorder="1"/>
    <xf numFmtId="0" fontId="16" fillId="24" borderId="0" xfId="40" applyFont="1" applyFill="1" applyBorder="1" applyAlignment="1">
      <alignment horizontal="center" vertical="center" wrapText="1"/>
    </xf>
    <xf numFmtId="3" fontId="114" fillId="25" borderId="0" xfId="0" applyNumberFormat="1" applyFont="1" applyFill="1" applyBorder="1" applyAlignment="1">
      <alignment horizontal="left"/>
    </xf>
    <xf numFmtId="0" fontId="10" fillId="25" borderId="0" xfId="0" applyFont="1" applyFill="1" applyBorder="1" applyAlignment="1">
      <alignment horizont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49" fillId="26" borderId="34" xfId="0" applyFont="1" applyFill="1" applyBorder="1" applyAlignment="1">
      <alignment horizontal="left" vertical="center"/>
    </xf>
    <xf numFmtId="0" fontId="11" fillId="25" borderId="35" xfId="0" applyFont="1" applyFill="1" applyBorder="1" applyAlignment="1">
      <alignment horizontal="left" vertical="center" wrapText="1"/>
    </xf>
    <xf numFmtId="0" fontId="11" fillId="25" borderId="36" xfId="0" applyFont="1" applyFill="1" applyBorder="1" applyAlignment="1">
      <alignment horizontal="left" vertical="center" wrapText="1"/>
    </xf>
    <xf numFmtId="0" fontId="11" fillId="25" borderId="37" xfId="0" applyFont="1" applyFill="1" applyBorder="1" applyAlignment="1">
      <alignment horizontal="left" vertical="center" wrapText="1"/>
    </xf>
    <xf numFmtId="0" fontId="16" fillId="25" borderId="71" xfId="0" applyFont="1" applyFill="1" applyBorder="1" applyAlignment="1">
      <alignment horizontal="left" vertical="top"/>
    </xf>
    <xf numFmtId="0" fontId="11" fillId="25" borderId="0" xfId="0" applyFont="1" applyFill="1" applyBorder="1" applyAlignment="1">
      <alignment horizontal="left" vertical="center" wrapText="1"/>
    </xf>
    <xf numFmtId="49" fontId="11" fillId="25" borderId="0" xfId="0" applyNumberFormat="1" applyFont="1" applyFill="1" applyBorder="1" applyAlignment="1">
      <alignment horizontal="center" vertical="center" wrapText="1"/>
    </xf>
    <xf numFmtId="49" fontId="11" fillId="25" borderId="13" xfId="0" applyNumberFormat="1" applyFont="1" applyFill="1" applyBorder="1" applyAlignment="1">
      <alignment horizontal="center" vertical="center" wrapText="1"/>
    </xf>
    <xf numFmtId="0" fontId="11" fillId="25" borderId="13" xfId="0" applyNumberFormat="1" applyFont="1" applyFill="1" applyBorder="1" applyAlignment="1">
      <alignment horizontal="center" vertical="center" wrapText="1"/>
    </xf>
    <xf numFmtId="49" fontId="11" fillId="25" borderId="10" xfId="0" applyNumberFormat="1" applyFont="1" applyFill="1" applyBorder="1" applyAlignment="1">
      <alignment horizontal="center" vertical="center" wrapText="1"/>
    </xf>
    <xf numFmtId="49" fontId="11" fillId="25" borderId="13" xfId="0" applyNumberFormat="1" applyFont="1" applyFill="1" applyBorder="1" applyAlignment="1">
      <alignment horizontal="center" vertical="center" wrapText="1"/>
    </xf>
    <xf numFmtId="0" fontId="11" fillId="25" borderId="10" xfId="0" applyNumberFormat="1" applyFont="1" applyFill="1" applyBorder="1" applyAlignment="1">
      <alignment horizontal="center" vertical="center" wrapText="1"/>
    </xf>
    <xf numFmtId="49" fontId="11" fillId="25" borderId="13" xfId="0" applyNumberFormat="1" applyFont="1" applyFill="1" applyBorder="1" applyAlignment="1">
      <alignment horizontal="center" vertical="center"/>
    </xf>
    <xf numFmtId="0" fontId="0" fillId="26" borderId="0" xfId="0" applyFill="1" applyBorder="1" applyAlignment="1">
      <alignment vertical="center"/>
    </xf>
    <xf numFmtId="0" fontId="0" fillId="26" borderId="0" xfId="0" applyFill="1" applyAlignment="1">
      <alignment horizontal="center" vertical="center"/>
    </xf>
    <xf numFmtId="0" fontId="12" fillId="25" borderId="0" xfId="0" applyFont="1" applyFill="1" applyBorder="1" applyAlignment="1">
      <alignment horizontal="center" vertical="center"/>
    </xf>
    <xf numFmtId="0" fontId="12" fillId="25" borderId="12" xfId="0" applyFont="1" applyFill="1" applyBorder="1" applyAlignment="1">
      <alignment horizontal="center" vertical="center"/>
    </xf>
    <xf numFmtId="0" fontId="12" fillId="25" borderId="10" xfId="0" applyFont="1" applyFill="1" applyBorder="1" applyAlignment="1">
      <alignment horizontal="center" vertical="center"/>
    </xf>
    <xf numFmtId="0" fontId="12" fillId="25" borderId="12" xfId="0" applyFont="1" applyFill="1" applyBorder="1" applyAlignment="1">
      <alignment horizontal="center" vertical="center" wrapText="1"/>
    </xf>
    <xf numFmtId="0" fontId="11" fillId="25" borderId="13" xfId="0" applyFont="1" applyFill="1" applyBorder="1" applyAlignment="1">
      <alignment horizontal="center" vertical="center"/>
    </xf>
    <xf numFmtId="0" fontId="12" fillId="25" borderId="0" xfId="0" applyFont="1" applyFill="1" applyBorder="1" applyAlignment="1">
      <alignment vertical="center"/>
    </xf>
    <xf numFmtId="0" fontId="0" fillId="25" borderId="0" xfId="0" applyFill="1" applyAlignment="1">
      <alignment vertical="distributed"/>
    </xf>
    <xf numFmtId="0" fontId="0" fillId="25" borderId="25" xfId="0" applyFill="1" applyBorder="1" applyAlignment="1">
      <alignment vertical="distributed"/>
    </xf>
    <xf numFmtId="0" fontId="98" fillId="26" borderId="0" xfId="0" applyFont="1" applyFill="1" applyBorder="1" applyAlignment="1">
      <alignment vertical="distributed"/>
    </xf>
    <xf numFmtId="0" fontId="98" fillId="26" borderId="0" xfId="0" applyFont="1" applyFill="1" applyBorder="1" applyAlignment="1">
      <alignment vertical="distributed"/>
    </xf>
    <xf numFmtId="0" fontId="0" fillId="26" borderId="0" xfId="0" applyFill="1" applyAlignment="1">
      <alignment horizontal="center" vertical="distributed"/>
    </xf>
    <xf numFmtId="3" fontId="98" fillId="25" borderId="10" xfId="0" applyNumberFormat="1" applyFont="1" applyFill="1" applyBorder="1" applyAlignment="1">
      <alignment horizontal="right" vertical="distributed" indent="1"/>
    </xf>
    <xf numFmtId="3" fontId="98" fillId="25" borderId="10" xfId="0" applyNumberFormat="1" applyFont="1" applyFill="1" applyBorder="1" applyAlignment="1">
      <alignment vertical="distributed"/>
    </xf>
    <xf numFmtId="0" fontId="98" fillId="25" borderId="0" xfId="0" applyFont="1" applyFill="1" applyBorder="1" applyAlignment="1">
      <alignment horizontal="right" vertical="distributed"/>
    </xf>
    <xf numFmtId="3" fontId="98" fillId="25" borderId="0" xfId="57" applyNumberFormat="1" applyFont="1" applyFill="1" applyAlignment="1">
      <alignment horizontal="right" vertical="distributed"/>
    </xf>
    <xf numFmtId="3" fontId="98" fillId="25" borderId="0" xfId="0" applyNumberFormat="1" applyFont="1" applyFill="1" applyBorder="1" applyAlignment="1">
      <alignment vertical="distributed"/>
    </xf>
    <xf numFmtId="165" fontId="98" fillId="25" borderId="0" xfId="0" applyNumberFormat="1" applyFont="1" applyFill="1" applyBorder="1" applyAlignment="1">
      <alignment horizontal="right" vertical="distributed" wrapText="1" indent="1"/>
    </xf>
    <xf numFmtId="3" fontId="98" fillId="25" borderId="0" xfId="0" applyNumberFormat="1" applyFont="1" applyFill="1" applyAlignment="1">
      <alignment horizontal="right" vertical="distributed"/>
    </xf>
    <xf numFmtId="3" fontId="98" fillId="25" borderId="0" xfId="0" applyNumberFormat="1" applyFont="1" applyFill="1" applyBorder="1" applyAlignment="1">
      <alignment horizontal="right" vertical="distributed" indent="1"/>
    </xf>
    <xf numFmtId="0" fontId="0" fillId="0" borderId="0" xfId="0" applyAlignment="1">
      <alignment vertical="distributed"/>
    </xf>
    <xf numFmtId="0" fontId="3" fillId="25" borderId="0" xfId="0" applyFont="1" applyFill="1"/>
    <xf numFmtId="0" fontId="3" fillId="25" borderId="25" xfId="0" applyFont="1" applyFill="1" applyBorder="1"/>
    <xf numFmtId="0" fontId="98" fillId="26" borderId="0" xfId="0" applyFont="1" applyFill="1" applyBorder="1"/>
    <xf numFmtId="0" fontId="3" fillId="26" borderId="0" xfId="0" applyFont="1" applyFill="1" applyAlignment="1">
      <alignment horizontal="center"/>
    </xf>
    <xf numFmtId="167" fontId="101" fillId="25" borderId="0" xfId="0" applyNumberFormat="1" applyFont="1" applyFill="1" applyBorder="1" applyAlignment="1">
      <alignment horizontal="right" indent="1"/>
    </xf>
    <xf numFmtId="167" fontId="98" fillId="25" borderId="0" xfId="0" applyNumberFormat="1" applyFont="1" applyFill="1" applyAlignment="1">
      <alignment horizontal="right" indent="1"/>
    </xf>
    <xf numFmtId="167" fontId="101" fillId="25" borderId="0" xfId="0" applyNumberFormat="1" applyFont="1" applyFill="1" applyBorder="1" applyAlignment="1">
      <alignment horizontal="center"/>
    </xf>
    <xf numFmtId="0" fontId="11" fillId="25" borderId="0" xfId="0" applyFont="1" applyFill="1"/>
    <xf numFmtId="0" fontId="11" fillId="25" borderId="25" xfId="0" applyFont="1" applyFill="1" applyBorder="1"/>
    <xf numFmtId="0" fontId="11" fillId="0" borderId="0" xfId="0" applyFont="1"/>
    <xf numFmtId="0" fontId="11" fillId="26" borderId="0" xfId="0" applyFont="1" applyFill="1" applyBorder="1" applyAlignment="1">
      <alignment horizontal="left"/>
    </xf>
    <xf numFmtId="0" fontId="11" fillId="26" borderId="0" xfId="0" applyFont="1" applyFill="1" applyBorder="1" applyAlignment="1">
      <alignment horizontal="left" indent="1"/>
    </xf>
    <xf numFmtId="0" fontId="11" fillId="26" borderId="0" xfId="0" applyFont="1" applyFill="1" applyAlignment="1">
      <alignment horizontal="center"/>
    </xf>
    <xf numFmtId="3" fontId="11" fillId="25" borderId="0" xfId="0" applyNumberFormat="1" applyFont="1" applyFill="1" applyAlignment="1">
      <alignment horizontal="right" indent="1"/>
    </xf>
    <xf numFmtId="3" fontId="11" fillId="25" borderId="0" xfId="0" applyNumberFormat="1" applyFont="1" applyFill="1" applyBorder="1" applyAlignment="1"/>
    <xf numFmtId="0" fontId="35" fillId="25" borderId="0" xfId="0" applyFont="1" applyFill="1" applyBorder="1"/>
    <xf numFmtId="3" fontId="11" fillId="25" borderId="0" xfId="57" applyNumberFormat="1" applyFont="1" applyFill="1"/>
    <xf numFmtId="167" fontId="11" fillId="25" borderId="0" xfId="0" applyNumberFormat="1" applyFont="1" applyFill="1" applyAlignment="1">
      <alignment horizontal="right" indent="1"/>
    </xf>
    <xf numFmtId="3" fontId="35" fillId="25" borderId="0" xfId="0" applyNumberFormat="1" applyFont="1" applyFill="1"/>
    <xf numFmtId="3" fontId="11" fillId="25" borderId="0" xfId="0" applyNumberFormat="1" applyFont="1" applyFill="1"/>
    <xf numFmtId="165" fontId="11" fillId="25" borderId="0" xfId="0" applyNumberFormat="1" applyFont="1" applyFill="1" applyBorder="1" applyAlignment="1">
      <alignment horizontal="right" indent="1"/>
    </xf>
    <xf numFmtId="167" fontId="35" fillId="25" borderId="0" xfId="0" applyNumberFormat="1" applyFont="1" applyFill="1" applyBorder="1" applyAlignment="1">
      <alignment horizontal="right"/>
    </xf>
    <xf numFmtId="0" fontId="12" fillId="25" borderId="0" xfId="0" applyFont="1" applyFill="1"/>
    <xf numFmtId="0" fontId="12" fillId="25" borderId="25" xfId="0" applyFont="1" applyFill="1" applyBorder="1"/>
    <xf numFmtId="0" fontId="12" fillId="26" borderId="0" xfId="0" applyFont="1" applyFill="1"/>
    <xf numFmtId="0" fontId="12" fillId="26" borderId="0" xfId="0" applyFont="1" applyFill="1" applyAlignment="1">
      <alignment horizontal="left" indent="1"/>
    </xf>
    <xf numFmtId="0" fontId="12" fillId="26" borderId="0" xfId="0" applyFont="1" applyFill="1" applyAlignment="1">
      <alignment horizontal="left" indent="3"/>
    </xf>
    <xf numFmtId="0" fontId="12" fillId="26" borderId="0" xfId="0" applyFont="1" applyFill="1" applyAlignment="1">
      <alignment horizontal="center"/>
    </xf>
    <xf numFmtId="3" fontId="12" fillId="25" borderId="0" xfId="0" applyNumberFormat="1" applyFont="1" applyFill="1" applyAlignment="1">
      <alignment horizontal="right" indent="1"/>
    </xf>
    <xf numFmtId="3" fontId="12" fillId="25" borderId="0" xfId="0" applyNumberFormat="1" applyFont="1" applyFill="1" applyBorder="1" applyAlignment="1"/>
    <xf numFmtId="3" fontId="12" fillId="25" borderId="0" xfId="57" applyNumberFormat="1" applyFont="1" applyFill="1"/>
    <xf numFmtId="167" fontId="12" fillId="25" borderId="0" xfId="0" applyNumberFormat="1" applyFont="1" applyFill="1" applyAlignment="1">
      <alignment horizontal="right" indent="1"/>
    </xf>
    <xf numFmtId="3" fontId="36" fillId="25" borderId="0" xfId="0" applyNumberFormat="1" applyFont="1" applyFill="1"/>
    <xf numFmtId="3" fontId="12" fillId="25" borderId="0" xfId="0" applyNumberFormat="1" applyFont="1" applyFill="1"/>
    <xf numFmtId="165" fontId="12" fillId="25" borderId="0" xfId="0" applyNumberFormat="1" applyFont="1" applyFill="1" applyBorder="1" applyAlignment="1">
      <alignment horizontal="right" indent="1"/>
    </xf>
    <xf numFmtId="167" fontId="36" fillId="25" borderId="0" xfId="0" applyNumberFormat="1" applyFont="1" applyFill="1" applyBorder="1" applyAlignment="1">
      <alignment horizontal="right"/>
    </xf>
    <xf numFmtId="0" fontId="12" fillId="0" borderId="0" xfId="0" applyFont="1"/>
    <xf numFmtId="0" fontId="12" fillId="26" borderId="0" xfId="0" applyFont="1" applyFill="1" applyBorder="1" applyAlignment="1">
      <alignment horizontal="left" indent="2"/>
    </xf>
    <xf numFmtId="0" fontId="12" fillId="26" borderId="0" xfId="0" applyFont="1" applyFill="1" applyBorder="1" applyAlignment="1">
      <alignment horizontal="left" indent="4"/>
    </xf>
    <xf numFmtId="0" fontId="12" fillId="26" borderId="0" xfId="0" applyFont="1" applyFill="1" applyAlignment="1">
      <alignment horizontal="left" indent="2"/>
    </xf>
    <xf numFmtId="0" fontId="12" fillId="26" borderId="0" xfId="0" applyFont="1" applyFill="1" applyAlignment="1">
      <alignment horizontal="left" indent="4"/>
    </xf>
    <xf numFmtId="0" fontId="11" fillId="26" borderId="0" xfId="0" applyFont="1" applyFill="1"/>
    <xf numFmtId="3" fontId="35" fillId="25" borderId="0" xfId="0" applyNumberFormat="1" applyFont="1" applyFill="1" applyBorder="1"/>
    <xf numFmtId="3" fontId="11" fillId="25" borderId="0" xfId="0" applyNumberFormat="1" applyFont="1" applyFill="1" applyBorder="1" applyAlignment="1">
      <alignment horizontal="right" indent="1"/>
    </xf>
    <xf numFmtId="3" fontId="11" fillId="25" borderId="0" xfId="0" applyNumberFormat="1" applyFont="1" applyFill="1" applyBorder="1" applyAlignment="1">
      <alignment horizontal="right"/>
    </xf>
    <xf numFmtId="3" fontId="11" fillId="25" borderId="0" xfId="0" applyNumberFormat="1" applyFont="1" applyFill="1" applyBorder="1"/>
    <xf numFmtId="0" fontId="145" fillId="26" borderId="0" xfId="0" applyFont="1" applyFill="1" applyBorder="1"/>
    <xf numFmtId="3" fontId="98" fillId="25" borderId="0" xfId="0" applyNumberFormat="1" applyFont="1" applyFill="1" applyBorder="1" applyAlignment="1"/>
    <xf numFmtId="3" fontId="36" fillId="25" borderId="0" xfId="57" applyNumberFormat="1" applyFont="1" applyFill="1" applyBorder="1"/>
    <xf numFmtId="3" fontId="36" fillId="25" borderId="0" xfId="0" applyNumberFormat="1" applyFont="1" applyFill="1" applyBorder="1"/>
    <xf numFmtId="3" fontId="36" fillId="25" borderId="0" xfId="0" applyNumberFormat="1" applyFont="1" applyFill="1" applyBorder="1" applyAlignment="1">
      <alignment horizontal="right" indent="1"/>
    </xf>
    <xf numFmtId="0" fontId="12" fillId="26" borderId="0" xfId="0" applyFont="1" applyFill="1" applyBorder="1" applyAlignment="1">
      <alignment horizontal="left"/>
    </xf>
    <xf numFmtId="0" fontId="12" fillId="26" borderId="0" xfId="0" applyFont="1" applyFill="1" applyBorder="1" applyAlignment="1">
      <alignment horizontal="left" indent="1"/>
    </xf>
    <xf numFmtId="3" fontId="16" fillId="25" borderId="0" xfId="0" applyNumberFormat="1" applyFont="1" applyFill="1" applyBorder="1" applyAlignment="1">
      <alignment horizontal="left" indent="1"/>
    </xf>
    <xf numFmtId="3" fontId="12" fillId="25" borderId="0" xfId="0" applyNumberFormat="1" applyFont="1" applyFill="1" applyBorder="1" applyAlignment="1">
      <alignment horizontal="right" indent="1"/>
    </xf>
    <xf numFmtId="1" fontId="12" fillId="25" borderId="0" xfId="0" applyNumberFormat="1" applyFont="1" applyFill="1" applyBorder="1" applyAlignment="1">
      <alignment horizontal="right"/>
    </xf>
    <xf numFmtId="0" fontId="3" fillId="25" borderId="0" xfId="0" applyFont="1" applyFill="1" applyAlignment="1">
      <alignment vertical="top"/>
    </xf>
    <xf numFmtId="0" fontId="3" fillId="25" borderId="25" xfId="0" applyFont="1" applyFill="1" applyBorder="1" applyAlignment="1">
      <alignment vertical="top"/>
    </xf>
    <xf numFmtId="0" fontId="9" fillId="25" borderId="0" xfId="0" applyFont="1" applyFill="1" applyBorder="1" applyAlignment="1">
      <alignment vertical="top"/>
    </xf>
    <xf numFmtId="0" fontId="3" fillId="25" borderId="0" xfId="0" applyFont="1" applyFill="1" applyBorder="1" applyAlignment="1">
      <alignment vertical="top"/>
    </xf>
    <xf numFmtId="0" fontId="3" fillId="25" borderId="0" xfId="0" applyFont="1" applyFill="1" applyBorder="1" applyAlignment="1">
      <alignment horizontal="center" vertical="top"/>
    </xf>
    <xf numFmtId="167" fontId="12" fillId="25" borderId="0" xfId="0" applyNumberFormat="1" applyFont="1" applyFill="1" applyBorder="1" applyAlignment="1">
      <alignment horizontal="center" vertical="top"/>
    </xf>
    <xf numFmtId="0" fontId="12" fillId="25" borderId="0" xfId="0" applyFont="1" applyFill="1" applyBorder="1" applyAlignment="1">
      <alignment horizontal="right" vertical="top"/>
    </xf>
    <xf numFmtId="0" fontId="3" fillId="0" borderId="0" xfId="0" applyFont="1" applyAlignment="1">
      <alignment vertical="top"/>
    </xf>
    <xf numFmtId="0" fontId="11" fillId="25" borderId="0" xfId="0" applyFont="1" applyFill="1" applyBorder="1" applyAlignment="1">
      <alignment horizontal="center" vertical="center" wrapText="1"/>
    </xf>
    <xf numFmtId="0" fontId="3" fillId="0" borderId="0" xfId="0" applyFont="1" applyAlignment="1">
      <alignment horizontal="center"/>
    </xf>
    <xf numFmtId="49" fontId="11" fillId="25" borderId="0" xfId="0" applyNumberFormat="1" applyFont="1" applyFill="1" applyBorder="1" applyAlignment="1">
      <alignment horizontal="center" vertical="center"/>
    </xf>
    <xf numFmtId="0" fontId="3" fillId="26" borderId="0" xfId="0" applyFont="1" applyFill="1"/>
    <xf numFmtId="49" fontId="11" fillId="25" borderId="13" xfId="0" applyNumberFormat="1" applyFont="1" applyFill="1" applyBorder="1" applyAlignment="1">
      <alignment vertical="center"/>
    </xf>
    <xf numFmtId="49" fontId="11" fillId="25" borderId="0" xfId="0" applyNumberFormat="1" applyFont="1" applyFill="1" applyBorder="1" applyAlignment="1">
      <alignment vertical="center"/>
    </xf>
    <xf numFmtId="1" fontId="101" fillId="25" borderId="0" xfId="0" applyNumberFormat="1" applyFont="1" applyFill="1" applyBorder="1" applyAlignment="1">
      <alignment horizontal="center"/>
    </xf>
    <xf numFmtId="1" fontId="101" fillId="25" borderId="0" xfId="0" applyNumberFormat="1" applyFont="1" applyFill="1" applyBorder="1" applyAlignment="1"/>
    <xf numFmtId="3" fontId="98" fillId="25" borderId="10" xfId="57" applyNumberFormat="1" applyFont="1" applyFill="1" applyBorder="1" applyAlignment="1"/>
    <xf numFmtId="3" fontId="98" fillId="25" borderId="10" xfId="0" applyNumberFormat="1" applyFont="1" applyFill="1" applyBorder="1" applyAlignment="1">
      <alignment horizontal="right" indent="3"/>
    </xf>
    <xf numFmtId="3" fontId="98" fillId="25" borderId="0" xfId="57" applyNumberFormat="1" applyFont="1" applyFill="1" applyBorder="1" applyAlignment="1"/>
    <xf numFmtId="3" fontId="98" fillId="25" borderId="0" xfId="0" applyNumberFormat="1" applyFont="1" applyFill="1" applyBorder="1" applyAlignment="1">
      <alignment vertical="center"/>
    </xf>
    <xf numFmtId="3" fontId="98" fillId="25" borderId="0" xfId="0" applyNumberFormat="1" applyFont="1" applyFill="1" applyBorder="1" applyAlignment="1">
      <alignment horizontal="right" vertical="center" indent="3"/>
    </xf>
    <xf numFmtId="3" fontId="98" fillId="25" borderId="0" xfId="0" applyNumberFormat="1" applyFont="1" applyFill="1" applyBorder="1" applyAlignment="1">
      <alignment horizontal="right" indent="3"/>
    </xf>
    <xf numFmtId="1" fontId="12" fillId="25" borderId="0" xfId="0" applyNumberFormat="1" applyFont="1" applyFill="1" applyBorder="1" applyAlignment="1"/>
    <xf numFmtId="3" fontId="12" fillId="26" borderId="0" xfId="57" applyNumberFormat="1" applyFont="1" applyFill="1" applyBorder="1" applyAlignment="1"/>
    <xf numFmtId="3" fontId="12" fillId="26" borderId="0" xfId="0" applyNumberFormat="1" applyFont="1" applyFill="1" applyBorder="1" applyAlignment="1"/>
    <xf numFmtId="3" fontId="12" fillId="26" borderId="0" xfId="0" applyNumberFormat="1" applyFont="1" applyFill="1" applyBorder="1" applyAlignment="1">
      <alignment horizontal="right" indent="3"/>
    </xf>
    <xf numFmtId="0" fontId="12" fillId="25" borderId="0" xfId="0" applyFont="1" applyFill="1" applyBorder="1" applyAlignment="1">
      <alignment horizontal="left" indent="2"/>
    </xf>
    <xf numFmtId="0" fontId="0" fillId="25" borderId="0" xfId="0" applyNumberFormat="1" applyFont="1" applyFill="1" applyBorder="1" applyAlignment="1"/>
    <xf numFmtId="0" fontId="0" fillId="0" borderId="0" xfId="0" applyAlignment="1">
      <alignment vertical="top"/>
    </xf>
    <xf numFmtId="0" fontId="0" fillId="25" borderId="0" xfId="0" applyFill="1" applyAlignment="1">
      <alignment vertical="top"/>
    </xf>
    <xf numFmtId="0" fontId="16" fillId="24" borderId="0" xfId="40" applyFont="1" applyFill="1" applyBorder="1" applyAlignment="1">
      <alignment horizontal="center" vertical="top" wrapText="1"/>
    </xf>
    <xf numFmtId="0" fontId="5" fillId="25" borderId="0" xfId="0" applyFont="1" applyFill="1" applyBorder="1" applyAlignment="1">
      <alignment vertical="top"/>
    </xf>
    <xf numFmtId="0" fontId="14" fillId="32" borderId="25" xfId="0" applyFont="1" applyFill="1" applyBorder="1" applyAlignment="1">
      <alignment horizontal="center" vertical="center"/>
    </xf>
    <xf numFmtId="0" fontId="3" fillId="25" borderId="0" xfId="0" applyNumberFormat="1" applyFont="1" applyFill="1" applyBorder="1"/>
    <xf numFmtId="0" fontId="0" fillId="0" borderId="0" xfId="0" applyFill="1" applyAlignment="1">
      <alignment vertical="top"/>
    </xf>
    <xf numFmtId="0" fontId="0" fillId="0" borderId="0" xfId="0" applyFill="1" applyBorder="1" applyAlignment="1">
      <alignment vertical="top"/>
    </xf>
    <xf numFmtId="0" fontId="29" fillId="0" borderId="0" xfId="0" applyFont="1" applyFill="1" applyBorder="1"/>
    <xf numFmtId="0" fontId="16" fillId="0" borderId="0" xfId="40" applyFont="1" applyFill="1" applyBorder="1" applyAlignment="1">
      <alignment horizontal="center" vertical="top" wrapText="1"/>
    </xf>
    <xf numFmtId="0" fontId="5" fillId="0" borderId="0" xfId="0" applyFont="1" applyFill="1" applyBorder="1" applyAlignment="1">
      <alignment vertical="top"/>
    </xf>
    <xf numFmtId="0" fontId="13" fillId="0" borderId="0" xfId="0" applyFont="1" applyFill="1" applyBorder="1" applyAlignment="1">
      <alignment horizontal="center"/>
    </xf>
    <xf numFmtId="0" fontId="12" fillId="0" borderId="0" xfId="0" applyFont="1" applyFill="1" applyBorder="1" applyAlignment="1">
      <alignment horizontal="right"/>
    </xf>
    <xf numFmtId="49" fontId="12" fillId="0" borderId="0" xfId="0" applyNumberFormat="1" applyFont="1" applyFill="1" applyBorder="1" applyAlignment="1">
      <alignment horizontal="right"/>
    </xf>
    <xf numFmtId="0" fontId="87" fillId="0" borderId="0" xfId="0" applyFont="1"/>
    <xf numFmtId="3" fontId="113" fillId="25" borderId="0" xfId="63" quotePrefix="1" applyNumberFormat="1" applyFont="1" applyFill="1" applyBorder="1" applyAlignment="1">
      <alignment horizontal="right" vertical="center"/>
    </xf>
    <xf numFmtId="0" fontId="2" fillId="26" borderId="0" xfId="72" applyFill="1" applyBorder="1"/>
    <xf numFmtId="0" fontId="5" fillId="0" borderId="0" xfId="62" applyFont="1"/>
    <xf numFmtId="0" fontId="2" fillId="25" borderId="26" xfId="73" applyFill="1" applyBorder="1"/>
    <xf numFmtId="0" fontId="2" fillId="25" borderId="0" xfId="73" applyFill="1" applyBorder="1"/>
    <xf numFmtId="0" fontId="2" fillId="25" borderId="24" xfId="73" applyFill="1" applyBorder="1"/>
    <xf numFmtId="0" fontId="9" fillId="25" borderId="67" xfId="62" applyFont="1" applyFill="1" applyBorder="1" applyAlignment="1">
      <alignment horizontal="left" vertical="top"/>
    </xf>
    <xf numFmtId="0" fontId="9" fillId="25" borderId="0" xfId="62" applyFont="1" applyFill="1" applyBorder="1" applyAlignment="1">
      <alignment horizontal="left" vertical="top"/>
    </xf>
    <xf numFmtId="0" fontId="51" fillId="25" borderId="15" xfId="62" applyFont="1" applyFill="1" applyBorder="1" applyAlignment="1">
      <alignment horizontal="center"/>
    </xf>
    <xf numFmtId="0" fontId="51" fillId="25" borderId="0" xfId="62" applyFont="1" applyFill="1" applyBorder="1" applyAlignment="1">
      <alignment horizontal="center"/>
    </xf>
    <xf numFmtId="0" fontId="9" fillId="25" borderId="0" xfId="62" applyFont="1" applyFill="1" applyBorder="1" applyAlignment="1">
      <alignment horizontal="left" vertical="center"/>
    </xf>
    <xf numFmtId="3" fontId="98" fillId="27" borderId="0" xfId="40" applyNumberFormat="1" applyFont="1" applyFill="1" applyBorder="1" applyAlignment="1">
      <alignment horizontal="left" vertical="center" wrapText="1"/>
    </xf>
    <xf numFmtId="0" fontId="113" fillId="25" borderId="0" xfId="62" applyFont="1" applyFill="1" applyBorder="1" applyAlignment="1">
      <alignment horizontal="left" vertical="center"/>
    </xf>
    <xf numFmtId="0" fontId="2" fillId="25" borderId="24" xfId="73" applyFill="1" applyBorder="1" applyAlignment="1">
      <alignment vertical="center"/>
    </xf>
    <xf numFmtId="0" fontId="2" fillId="25" borderId="0" xfId="73" applyFill="1" applyBorder="1" applyAlignment="1">
      <alignment vertical="center"/>
    </xf>
    <xf numFmtId="0" fontId="5" fillId="0" borderId="0" xfId="62" applyFont="1" applyAlignment="1">
      <alignment vertical="center"/>
    </xf>
    <xf numFmtId="0" fontId="113" fillId="25" borderId="0" xfId="72" applyFont="1" applyFill="1" applyBorder="1" applyAlignment="1">
      <alignment horizontal="left" vertical="center"/>
    </xf>
    <xf numFmtId="3" fontId="101" fillId="24" borderId="0" xfId="40" applyNumberFormat="1" applyFont="1" applyFill="1" applyBorder="1" applyAlignment="1">
      <alignment horizontal="left" vertical="center" wrapText="1" indent="1"/>
    </xf>
    <xf numFmtId="3" fontId="98" fillId="24" borderId="0" xfId="40" applyNumberFormat="1" applyFont="1" applyFill="1" applyBorder="1" applyAlignment="1">
      <alignment horizontal="left" vertical="center" wrapText="1"/>
    </xf>
    <xf numFmtId="0" fontId="121" fillId="25" borderId="42" xfId="62" applyFont="1" applyFill="1" applyBorder="1" applyAlignment="1">
      <alignment horizontal="center" vertical="center"/>
    </xf>
    <xf numFmtId="0" fontId="121" fillId="25" borderId="43" xfId="62" applyFont="1" applyFill="1" applyBorder="1" applyAlignment="1">
      <alignment horizontal="center" vertical="center"/>
    </xf>
    <xf numFmtId="0" fontId="16" fillId="25" borderId="13" xfId="62" applyFont="1" applyFill="1" applyBorder="1" applyAlignment="1">
      <alignment horizontal="center" vertical="center" wrapText="1"/>
    </xf>
    <xf numFmtId="0" fontId="5" fillId="25" borderId="24" xfId="73" applyFont="1" applyFill="1" applyBorder="1"/>
    <xf numFmtId="0" fontId="5" fillId="25" borderId="0" xfId="73" applyFont="1" applyFill="1" applyBorder="1"/>
    <xf numFmtId="0" fontId="57" fillId="25" borderId="0" xfId="62" applyFont="1" applyFill="1" applyAlignment="1">
      <alignment vertical="center"/>
    </xf>
    <xf numFmtId="0" fontId="57" fillId="25" borderId="0" xfId="62" applyFont="1" applyFill="1" applyBorder="1" applyAlignment="1">
      <alignment vertical="center"/>
    </xf>
    <xf numFmtId="0" fontId="111" fillId="25" borderId="0" xfId="62" applyFont="1" applyFill="1" applyBorder="1" applyAlignment="1">
      <alignment vertical="center"/>
    </xf>
    <xf numFmtId="3" fontId="111" fillId="26" borderId="0" xfId="72" applyNumberFormat="1" applyFont="1" applyFill="1" applyBorder="1" applyAlignment="1">
      <alignment horizontal="right" vertical="center"/>
    </xf>
    <xf numFmtId="0" fontId="5" fillId="25" borderId="24" xfId="73" applyFont="1" applyFill="1" applyBorder="1" applyAlignment="1">
      <alignment vertical="center"/>
    </xf>
    <xf numFmtId="0" fontId="57" fillId="0" borderId="0" xfId="62" applyFont="1" applyAlignment="1">
      <alignment vertical="center"/>
    </xf>
    <xf numFmtId="3" fontId="5" fillId="0" borderId="0" xfId="62" applyNumberFormat="1" applyFont="1"/>
    <xf numFmtId="165" fontId="54" fillId="0" borderId="0" xfId="62" applyNumberFormat="1" applyFont="1" applyAlignment="1">
      <alignment vertical="center"/>
    </xf>
    <xf numFmtId="0" fontId="54" fillId="0" borderId="0" xfId="62" applyFont="1" applyAlignment="1">
      <alignment vertical="center"/>
    </xf>
    <xf numFmtId="0" fontId="11" fillId="27" borderId="0" xfId="74" applyFont="1" applyFill="1" applyBorder="1" applyAlignment="1">
      <alignment horizontal="left"/>
    </xf>
    <xf numFmtId="3" fontId="9" fillId="26" borderId="0" xfId="62" applyNumberFormat="1" applyFont="1" applyFill="1" applyBorder="1" applyAlignment="1">
      <alignment horizontal="right" vertical="center"/>
    </xf>
    <xf numFmtId="3" fontId="5" fillId="25" borderId="0" xfId="73" applyNumberFormat="1" applyFont="1" applyFill="1" applyBorder="1"/>
    <xf numFmtId="3" fontId="55" fillId="0" borderId="0" xfId="62" applyNumberFormat="1" applyFont="1"/>
    <xf numFmtId="3" fontId="61" fillId="0" borderId="0" xfId="62" applyNumberFormat="1" applyFont="1"/>
    <xf numFmtId="0" fontId="11" fillId="24" borderId="0" xfId="74" applyFont="1" applyFill="1" applyBorder="1" applyAlignment="1">
      <alignment horizontal="left" indent="1"/>
    </xf>
    <xf numFmtId="0" fontId="16" fillId="25" borderId="0" xfId="73" applyFont="1" applyFill="1" applyBorder="1" applyAlignment="1">
      <alignment horizontal="left" indent="1"/>
    </xf>
    <xf numFmtId="0" fontId="146" fillId="25" borderId="0" xfId="62" applyFont="1" applyFill="1" applyBorder="1"/>
    <xf numFmtId="0" fontId="61" fillId="0" borderId="0" xfId="62" applyFont="1"/>
    <xf numFmtId="3" fontId="147" fillId="27" borderId="0" xfId="40" applyNumberFormat="1" applyFont="1" applyFill="1" applyBorder="1" applyAlignment="1">
      <alignment wrapText="1"/>
    </xf>
    <xf numFmtId="3" fontId="147" fillId="27" borderId="0" xfId="40" applyNumberFormat="1" applyFont="1" applyFill="1" applyBorder="1" applyAlignment="1">
      <alignment horizontal="right" wrapText="1" indent="2"/>
    </xf>
    <xf numFmtId="3" fontId="148" fillId="27" borderId="0" xfId="40" applyNumberFormat="1" applyFont="1" applyFill="1" applyBorder="1" applyAlignment="1">
      <alignment wrapText="1"/>
    </xf>
    <xf numFmtId="3" fontId="148" fillId="27" borderId="0" xfId="40" applyNumberFormat="1" applyFont="1" applyFill="1" applyBorder="1" applyAlignment="1">
      <alignment horizontal="right" wrapText="1" indent="2"/>
    </xf>
    <xf numFmtId="0" fontId="55" fillId="26" borderId="0" xfId="62" applyFont="1" applyFill="1"/>
    <xf numFmtId="0" fontId="2" fillId="0" borderId="0" xfId="62" applyBorder="1" applyAlignment="1"/>
    <xf numFmtId="0" fontId="12" fillId="25" borderId="0" xfId="62" applyFont="1" applyFill="1" applyBorder="1" applyAlignment="1">
      <alignment horizontal="left" wrapText="1"/>
    </xf>
    <xf numFmtId="0" fontId="12" fillId="25" borderId="0" xfId="62" applyFont="1" applyFill="1" applyBorder="1" applyAlignment="1">
      <alignment wrapText="1"/>
    </xf>
    <xf numFmtId="0" fontId="5" fillId="25" borderId="24" xfId="73" applyFont="1" applyFill="1" applyBorder="1" applyAlignment="1"/>
    <xf numFmtId="0" fontId="5" fillId="25" borderId="0" xfId="73" applyFont="1" applyFill="1" applyBorder="1" applyAlignment="1"/>
    <xf numFmtId="0" fontId="5" fillId="0" borderId="0" xfId="62" applyFont="1" applyAlignment="1"/>
    <xf numFmtId="0" fontId="115" fillId="25" borderId="0" xfId="62" applyFont="1" applyFill="1" applyBorder="1" applyAlignment="1">
      <alignment horizontal="left"/>
    </xf>
    <xf numFmtId="0" fontId="14" fillId="0" borderId="0" xfId="72" applyFont="1" applyFill="1" applyBorder="1" applyAlignment="1">
      <alignment horizontal="center" vertical="center"/>
    </xf>
    <xf numFmtId="0" fontId="3" fillId="0" borderId="0" xfId="75" applyFont="1"/>
    <xf numFmtId="0" fontId="3" fillId="0" borderId="0" xfId="75" applyFont="1" applyAlignment="1">
      <alignment horizontal="right"/>
    </xf>
    <xf numFmtId="0" fontId="2" fillId="0" borderId="0" xfId="75" applyFont="1"/>
    <xf numFmtId="3" fontId="5" fillId="0" borderId="0" xfId="62" applyNumberFormat="1" applyFont="1" applyAlignment="1">
      <alignment vertical="center"/>
    </xf>
    <xf numFmtId="3" fontId="111" fillId="25" borderId="0" xfId="62" applyNumberFormat="1" applyFont="1" applyFill="1" applyBorder="1" applyAlignment="1">
      <alignment horizontal="right" vertical="center" indent="1"/>
    </xf>
    <xf numFmtId="0" fontId="111" fillId="25" borderId="0" xfId="62" applyFont="1" applyFill="1" applyBorder="1" applyAlignment="1">
      <alignment horizontal="right" vertical="center" indent="1"/>
    </xf>
    <xf numFmtId="0" fontId="111" fillId="25" borderId="0" xfId="62" applyFont="1" applyFill="1" applyBorder="1" applyAlignment="1">
      <alignment horizontal="right" vertical="center" indent="1"/>
    </xf>
    <xf numFmtId="3" fontId="111" fillId="25" borderId="0" xfId="62" applyNumberFormat="1" applyFont="1" applyFill="1" applyBorder="1" applyAlignment="1">
      <alignment horizontal="right" vertical="center" indent="1"/>
    </xf>
    <xf numFmtId="3" fontId="113" fillId="25" borderId="0" xfId="62" applyNumberFormat="1" applyFont="1" applyFill="1" applyBorder="1" applyAlignment="1">
      <alignment horizontal="right" vertical="center" indent="1"/>
    </xf>
    <xf numFmtId="0" fontId="113" fillId="25" borderId="0" xfId="62" applyFont="1" applyFill="1" applyBorder="1" applyAlignment="1">
      <alignment horizontal="right" vertical="center" indent="1"/>
    </xf>
    <xf numFmtId="0" fontId="113" fillId="25" borderId="0" xfId="62" applyFont="1" applyFill="1" applyBorder="1" applyAlignment="1">
      <alignment horizontal="right" vertical="center" indent="1"/>
    </xf>
    <xf numFmtId="3" fontId="113" fillId="25" borderId="0" xfId="62" applyNumberFormat="1" applyFont="1" applyFill="1" applyBorder="1" applyAlignment="1">
      <alignment horizontal="right" vertical="center" indent="1"/>
    </xf>
    <xf numFmtId="167" fontId="0" fillId="0" borderId="0" xfId="51" applyNumberFormat="1" applyFont="1"/>
    <xf numFmtId="3" fontId="9" fillId="25" borderId="0" xfId="0" applyNumberFormat="1" applyFont="1" applyFill="1" applyBorder="1" applyAlignment="1">
      <alignment horizontal="center"/>
    </xf>
    <xf numFmtId="3" fontId="11" fillId="24" borderId="23" xfId="40" applyNumberFormat="1" applyFont="1" applyFill="1" applyBorder="1" applyAlignment="1">
      <alignment horizontal="right" wrapText="1"/>
    </xf>
    <xf numFmtId="0" fontId="11" fillId="25" borderId="0" xfId="71" applyFont="1" applyFill="1" applyBorder="1" applyAlignment="1">
      <alignment horizontal="left" indent="6"/>
    </xf>
    <xf numFmtId="0" fontId="57" fillId="0" borderId="0" xfId="71" applyFont="1"/>
    <xf numFmtId="0" fontId="9" fillId="25" borderId="27" xfId="71" applyFont="1" applyFill="1" applyBorder="1" applyAlignment="1">
      <alignment horizontal="left"/>
    </xf>
    <xf numFmtId="0" fontId="49" fillId="25" borderId="27" xfId="71" applyFont="1" applyFill="1" applyBorder="1" applyAlignment="1">
      <alignment horizontal="left"/>
    </xf>
    <xf numFmtId="0" fontId="2" fillId="25" borderId="27" xfId="71" applyFill="1" applyBorder="1"/>
    <xf numFmtId="0" fontId="2" fillId="25" borderId="24" xfId="71" applyFill="1" applyBorder="1"/>
    <xf numFmtId="0" fontId="103" fillId="26" borderId="20" xfId="71" applyFont="1" applyFill="1" applyBorder="1" applyAlignment="1">
      <alignment vertical="center"/>
    </xf>
    <xf numFmtId="0" fontId="138" fillId="26" borderId="21" xfId="71" applyFont="1" applyFill="1" applyBorder="1" applyAlignment="1">
      <alignment vertical="center"/>
    </xf>
    <xf numFmtId="0" fontId="138" fillId="26" borderId="22" xfId="71" applyFont="1" applyFill="1" applyBorder="1" applyAlignment="1">
      <alignment vertical="center"/>
    </xf>
    <xf numFmtId="0" fontId="5" fillId="25" borderId="0" xfId="71" applyFont="1" applyFill="1" applyBorder="1"/>
    <xf numFmtId="0" fontId="11" fillId="26" borderId="12" xfId="71" applyFont="1" applyFill="1" applyBorder="1" applyAlignment="1">
      <alignment horizontal="center"/>
    </xf>
    <xf numFmtId="0" fontId="2" fillId="26" borderId="0" xfId="71" applyFill="1" applyBorder="1"/>
    <xf numFmtId="0" fontId="68" fillId="25" borderId="0" xfId="71" applyFont="1" applyFill="1"/>
    <xf numFmtId="0" fontId="68" fillId="25" borderId="0" xfId="71" applyFont="1" applyFill="1" applyBorder="1"/>
    <xf numFmtId="0" fontId="98" fillId="25" borderId="0" xfId="71" applyFont="1" applyFill="1" applyBorder="1" applyAlignment="1">
      <alignment horizontal="left"/>
    </xf>
    <xf numFmtId="0" fontId="100" fillId="25" borderId="0" xfId="71" applyFont="1" applyFill="1" applyBorder="1"/>
    <xf numFmtId="0" fontId="73" fillId="25" borderId="24" xfId="71" applyFont="1" applyFill="1" applyBorder="1"/>
    <xf numFmtId="0" fontId="68" fillId="0" borderId="0" xfId="71" applyFont="1"/>
    <xf numFmtId="0" fontId="11" fillId="25" borderId="0" xfId="71" applyFont="1" applyFill="1" applyBorder="1" applyAlignment="1">
      <alignment horizontal="left"/>
    </xf>
    <xf numFmtId="167" fontId="52" fillId="25" borderId="0" xfId="71" applyNumberFormat="1" applyFont="1" applyFill="1" applyBorder="1" applyAlignment="1">
      <alignment horizontal="right"/>
    </xf>
    <xf numFmtId="167" fontId="52" fillId="26" borderId="0" xfId="71" applyNumberFormat="1" applyFont="1" applyFill="1" applyBorder="1" applyAlignment="1">
      <alignment horizontal="right"/>
    </xf>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3" fontId="111" fillId="25" borderId="0" xfId="71" applyNumberFormat="1" applyFont="1" applyFill="1" applyBorder="1" applyAlignment="1">
      <alignment horizontal="right"/>
    </xf>
    <xf numFmtId="0" fontId="99" fillId="25" borderId="0" xfId="71" applyFont="1" applyFill="1" applyBorder="1"/>
    <xf numFmtId="0" fontId="2" fillId="26" borderId="0" xfId="71" applyFill="1"/>
    <xf numFmtId="0" fontId="11" fillId="27" borderId="0" xfId="40" applyFont="1" applyFill="1" applyBorder="1" applyAlignment="1">
      <alignment horizontal="left"/>
    </xf>
    <xf numFmtId="0" fontId="11" fillId="27" borderId="0" xfId="40" applyFont="1" applyFill="1" applyBorder="1"/>
    <xf numFmtId="0" fontId="11" fillId="26" borderId="0" xfId="71" applyFont="1" applyFill="1" applyBorder="1"/>
    <xf numFmtId="0" fontId="13" fillId="25" borderId="0" xfId="71" applyFont="1" applyFill="1" applyBorder="1"/>
    <xf numFmtId="0" fontId="16" fillId="27" borderId="0" xfId="40" applyFont="1" applyFill="1" applyBorder="1" applyAlignment="1">
      <alignment horizontal="left" indent="1"/>
    </xf>
    <xf numFmtId="0" fontId="69" fillId="0" borderId="0" xfId="71" applyFont="1"/>
    <xf numFmtId="0" fontId="11" fillId="27" borderId="0" xfId="40" quotePrefix="1" applyFont="1" applyFill="1" applyBorder="1" applyAlignment="1">
      <alignment horizontal="left"/>
    </xf>
    <xf numFmtId="0" fontId="69" fillId="25" borderId="0" xfId="71" applyFont="1" applyFill="1"/>
    <xf numFmtId="0" fontId="69" fillId="25" borderId="0" xfId="71" applyFont="1" applyFill="1" applyBorder="1"/>
    <xf numFmtId="0" fontId="107" fillId="25" borderId="0" xfId="71" applyFont="1" applyFill="1" applyBorder="1"/>
    <xf numFmtId="0" fontId="78" fillId="25" borderId="24" xfId="71" applyFont="1" applyFill="1" applyBorder="1"/>
    <xf numFmtId="0" fontId="11" fillId="26" borderId="0" xfId="71" applyFont="1" applyFill="1" applyBorder="1" applyAlignment="1">
      <alignment horizontal="left"/>
    </xf>
    <xf numFmtId="0" fontId="69" fillId="26" borderId="0" xfId="71" applyFont="1" applyFill="1"/>
    <xf numFmtId="0" fontId="2" fillId="0" borderId="0" xfId="71" applyBorder="1"/>
    <xf numFmtId="0" fontId="5" fillId="25" borderId="0" xfId="71" applyFont="1" applyFill="1" applyBorder="1" applyAlignment="1">
      <alignment vertical="center"/>
    </xf>
    <xf numFmtId="0" fontId="2" fillId="0" borderId="0" xfId="71" applyBorder="1" applyAlignment="1">
      <alignment vertical="center"/>
    </xf>
    <xf numFmtId="0" fontId="104" fillId="25" borderId="0" xfId="71" applyFont="1" applyFill="1" applyBorder="1" applyAlignment="1">
      <alignment horizontal="left" vertical="center"/>
    </xf>
    <xf numFmtId="49" fontId="12" fillId="25" borderId="0" xfId="71" applyNumberFormat="1" applyFont="1" applyFill="1" applyBorder="1" applyAlignment="1">
      <alignment horizontal="left"/>
    </xf>
    <xf numFmtId="0" fontId="12" fillId="25" borderId="0" xfId="71" applyNumberFormat="1" applyFont="1" applyFill="1" applyBorder="1" applyAlignment="1">
      <alignment horizontal="left"/>
    </xf>
    <xf numFmtId="0" fontId="12" fillId="25" borderId="0" xfId="71" applyNumberFormat="1" applyFont="1" applyFill="1" applyBorder="1" applyAlignment="1">
      <alignment horizontal="right"/>
    </xf>
    <xf numFmtId="0" fontId="14" fillId="33" borderId="24" xfId="71" applyFont="1" applyFill="1" applyBorder="1" applyAlignment="1">
      <alignment horizontal="center" vertical="center"/>
    </xf>
    <xf numFmtId="0" fontId="11" fillId="26" borderId="23" xfId="71" applyFont="1" applyFill="1" applyBorder="1" applyAlignment="1">
      <alignment horizontal="right" indent="6"/>
    </xf>
    <xf numFmtId="0" fontId="9" fillId="25" borderId="28" xfId="71" applyFont="1" applyFill="1" applyBorder="1" applyAlignment="1">
      <alignment horizontal="left"/>
    </xf>
    <xf numFmtId="0" fontId="9" fillId="25" borderId="27" xfId="71" applyFont="1" applyFill="1" applyBorder="1" applyAlignment="1">
      <alignment horizontal="left"/>
    </xf>
    <xf numFmtId="0" fontId="2" fillId="25" borderId="25" xfId="71" applyFill="1" applyBorder="1"/>
    <xf numFmtId="164" fontId="16" fillId="25" borderId="0" xfId="71" applyNumberFormat="1" applyFont="1" applyFill="1" applyBorder="1" applyAlignment="1">
      <alignment horizontal="right"/>
    </xf>
    <xf numFmtId="0" fontId="2" fillId="25" borderId="25" xfId="71" applyFill="1" applyBorder="1" applyAlignment="1">
      <alignment vertical="center"/>
    </xf>
    <xf numFmtId="0" fontId="5" fillId="25" borderId="0" xfId="71" applyFont="1" applyFill="1" applyBorder="1"/>
    <xf numFmtId="0" fontId="8" fillId="25" borderId="15" xfId="71" applyFont="1" applyFill="1" applyBorder="1" applyAlignment="1">
      <alignment horizontal="center"/>
    </xf>
    <xf numFmtId="0" fontId="8" fillId="25" borderId="0" xfId="71" applyFont="1" applyFill="1" applyBorder="1" applyAlignment="1"/>
    <xf numFmtId="0" fontId="68" fillId="25" borderId="25" xfId="71" applyFont="1" applyFill="1" applyBorder="1"/>
    <xf numFmtId="164" fontId="110" fillId="25" borderId="0" xfId="71" applyNumberFormat="1" applyFont="1" applyFill="1" applyBorder="1" applyAlignment="1">
      <alignment horizontal="center"/>
    </xf>
    <xf numFmtId="164" fontId="113" fillId="25" borderId="0" xfId="71" applyNumberFormat="1" applyFont="1" applyFill="1" applyBorder="1" applyAlignment="1">
      <alignment horizontal="right"/>
    </xf>
    <xf numFmtId="164" fontId="113" fillId="26" borderId="0" xfId="71" applyNumberFormat="1" applyFont="1" applyFill="1" applyBorder="1" applyAlignment="1">
      <alignment horizontal="right"/>
    </xf>
    <xf numFmtId="0" fontId="73" fillId="25" borderId="0" xfId="71" applyFont="1" applyFill="1" applyBorder="1"/>
    <xf numFmtId="0" fontId="2" fillId="25" borderId="25" xfId="71" applyFill="1" applyBorder="1" applyAlignment="1"/>
    <xf numFmtId="0" fontId="2" fillId="26" borderId="0" xfId="71" applyFill="1" applyAlignment="1"/>
    <xf numFmtId="0" fontId="9" fillId="25" borderId="0" xfId="71" applyFont="1" applyFill="1" applyBorder="1" applyAlignment="1"/>
    <xf numFmtId="0" fontId="5" fillId="25" borderId="0" xfId="71" applyFont="1" applyFill="1" applyBorder="1" applyAlignment="1"/>
    <xf numFmtId="0" fontId="12" fillId="25" borderId="0" xfId="71" applyFont="1" applyFill="1" applyBorder="1" applyAlignment="1"/>
    <xf numFmtId="0" fontId="3" fillId="25" borderId="0" xfId="71" applyFont="1" applyFill="1" applyBorder="1" applyAlignment="1"/>
    <xf numFmtId="0" fontId="9" fillId="26" borderId="0" xfId="71" applyFont="1" applyFill="1" applyBorder="1" applyAlignment="1"/>
    <xf numFmtId="0" fontId="68" fillId="25" borderId="0" xfId="71" applyFont="1" applyFill="1" applyAlignment="1"/>
    <xf numFmtId="0" fontId="68" fillId="25" borderId="25" xfId="71" applyFont="1" applyFill="1" applyBorder="1" applyAlignment="1"/>
    <xf numFmtId="0" fontId="113" fillId="25" borderId="0" xfId="71" applyFont="1" applyFill="1" applyBorder="1" applyAlignment="1"/>
    <xf numFmtId="0" fontId="113" fillId="26" borderId="0" xfId="71" applyFont="1" applyFill="1" applyBorder="1" applyAlignment="1"/>
    <xf numFmtId="0" fontId="100" fillId="25" borderId="0" xfId="71" applyFont="1" applyFill="1" applyBorder="1" applyAlignment="1"/>
    <xf numFmtId="0" fontId="68" fillId="0" borderId="0" xfId="71" applyFont="1" applyAlignment="1"/>
    <xf numFmtId="164" fontId="64" fillId="25" borderId="0" xfId="71" applyNumberFormat="1" applyFont="1" applyFill="1" applyBorder="1" applyAlignment="1">
      <alignment horizontal="center"/>
    </xf>
    <xf numFmtId="0" fontId="65" fillId="25" borderId="0" xfId="71" applyFont="1" applyFill="1" applyBorder="1" applyAlignment="1"/>
    <xf numFmtId="0" fontId="112" fillId="25" borderId="0" xfId="71" applyFont="1" applyFill="1" applyBorder="1" applyAlignment="1"/>
    <xf numFmtId="0" fontId="73" fillId="25" borderId="0" xfId="71" applyFont="1" applyFill="1" applyBorder="1" applyAlignment="1"/>
    <xf numFmtId="0" fontId="2" fillId="26" borderId="25" xfId="71" applyFill="1" applyBorder="1" applyAlignment="1"/>
    <xf numFmtId="0" fontId="12" fillId="27" borderId="0" xfId="40" applyFont="1" applyFill="1" applyBorder="1" applyAlignment="1">
      <alignment horizontal="left"/>
    </xf>
    <xf numFmtId="0" fontId="50" fillId="25" borderId="0" xfId="71" applyFont="1" applyFill="1" applyBorder="1" applyAlignment="1">
      <alignment vertical="top"/>
    </xf>
    <xf numFmtId="0" fontId="9" fillId="25" borderId="0" xfId="71" applyFont="1" applyFill="1" applyBorder="1"/>
    <xf numFmtId="0" fontId="16" fillId="26" borderId="0" xfId="71" applyFont="1" applyFill="1" applyBorder="1" applyAlignment="1">
      <alignment horizontal="right"/>
    </xf>
    <xf numFmtId="0" fontId="140" fillId="26" borderId="21" xfId="71" applyFont="1" applyFill="1" applyBorder="1" applyAlignment="1">
      <alignment vertical="center"/>
    </xf>
    <xf numFmtId="0" fontId="140" fillId="26" borderId="22" xfId="71" applyFont="1" applyFill="1" applyBorder="1" applyAlignment="1">
      <alignment vertical="center"/>
    </xf>
    <xf numFmtId="0" fontId="16" fillId="25" borderId="0" xfId="71" applyFont="1" applyFill="1" applyBorder="1" applyAlignment="1">
      <alignment vertical="top"/>
    </xf>
    <xf numFmtId="168" fontId="12" fillId="25" borderId="0" xfId="71" applyNumberFormat="1" applyFont="1" applyFill="1" applyBorder="1"/>
    <xf numFmtId="0" fontId="67" fillId="26" borderId="0" xfId="71" applyFont="1" applyFill="1" applyBorder="1" applyAlignment="1">
      <alignment horizontal="left"/>
    </xf>
    <xf numFmtId="0" fontId="9" fillId="26" borderId="0" xfId="71" applyFont="1" applyFill="1" applyBorder="1"/>
    <xf numFmtId="0" fontId="67" fillId="25" borderId="0" xfId="71" applyFont="1" applyFill="1" applyBorder="1" applyAlignment="1">
      <alignment horizontal="left"/>
    </xf>
    <xf numFmtId="0" fontId="98" fillId="25" borderId="0" xfId="71" applyFont="1" applyFill="1" applyBorder="1" applyAlignment="1">
      <alignment horizontal="left"/>
    </xf>
    <xf numFmtId="164" fontId="85" fillId="25" borderId="0" xfId="71" applyNumberFormat="1" applyFont="1" applyFill="1" applyBorder="1" applyAlignment="1">
      <alignment horizontal="center"/>
    </xf>
    <xf numFmtId="167" fontId="113" fillId="25" borderId="0" xfId="40" applyNumberFormat="1" applyFont="1" applyFill="1" applyBorder="1" applyAlignment="1">
      <alignment horizontal="right" wrapText="1"/>
    </xf>
    <xf numFmtId="167" fontId="113" fillId="26" borderId="0" xfId="40" applyNumberFormat="1" applyFont="1" applyFill="1" applyBorder="1" applyAlignment="1">
      <alignment horizontal="right" wrapText="1"/>
    </xf>
    <xf numFmtId="0" fontId="86" fillId="25" borderId="0" xfId="71" applyFont="1" applyFill="1" applyBorder="1" applyAlignment="1">
      <alignment vertical="center"/>
    </xf>
    <xf numFmtId="0" fontId="56" fillId="25" borderId="0" xfId="71" applyFont="1" applyFill="1" applyBorder="1"/>
    <xf numFmtId="0" fontId="113" fillId="25" borderId="0" xfId="71" applyFont="1" applyFill="1" applyBorder="1"/>
    <xf numFmtId="3" fontId="10" fillId="25" borderId="0" xfId="71" applyNumberFormat="1" applyFont="1" applyFill="1" applyBorder="1"/>
    <xf numFmtId="0" fontId="29" fillId="25" borderId="0" xfId="71" applyFont="1" applyFill="1" applyBorder="1"/>
    <xf numFmtId="0" fontId="14" fillId="33" borderId="25" xfId="71" applyFont="1" applyFill="1" applyBorder="1" applyAlignment="1">
      <alignment horizontal="center" vertical="center"/>
    </xf>
    <xf numFmtId="0" fontId="21" fillId="25" borderId="0" xfId="71" applyFont="1" applyFill="1" applyBorder="1"/>
    <xf numFmtId="0" fontId="21" fillId="0" borderId="0" xfId="71" applyFont="1"/>
    <xf numFmtId="0" fontId="0" fillId="26" borderId="0" xfId="0" applyFill="1"/>
    <xf numFmtId="0" fontId="0" fillId="26" borderId="0" xfId="0" applyFill="1" applyAlignment="1">
      <alignment vertical="center"/>
    </xf>
    <xf numFmtId="1" fontId="5" fillId="0" borderId="0" xfId="62" applyNumberFormat="1" applyFont="1" applyAlignment="1">
      <alignment vertical="center"/>
    </xf>
    <xf numFmtId="0" fontId="3" fillId="26" borderId="0" xfId="63" applyFont="1" applyFill="1" applyAlignment="1">
      <alignment horizontal="right"/>
    </xf>
    <xf numFmtId="0" fontId="11" fillId="25" borderId="23" xfId="63" applyFont="1" applyFill="1" applyBorder="1" applyAlignment="1">
      <alignment horizontal="left" indent="6"/>
    </xf>
    <xf numFmtId="0" fontId="11" fillId="25" borderId="23" xfId="72" applyFont="1" applyFill="1" applyBorder="1" applyAlignment="1">
      <alignment horizontal="left" indent="6"/>
    </xf>
    <xf numFmtId="0" fontId="11" fillId="25" borderId="23" xfId="62" applyFont="1" applyFill="1" applyBorder="1" applyAlignment="1">
      <alignment horizontal="left" indent="6"/>
    </xf>
    <xf numFmtId="0" fontId="8" fillId="25" borderId="23" xfId="62" applyFont="1" applyFill="1" applyBorder="1" applyAlignment="1">
      <alignment horizontal="right" indent="6"/>
    </xf>
  </cellXfs>
  <cellStyles count="76">
    <cellStyle name="%" xfId="1"/>
    <cellStyle name="20% - Cor1" xfId="2" builtinId="30" customBuiltin="1"/>
    <cellStyle name="20% - Cor2" xfId="3" builtinId="34" customBuiltin="1"/>
    <cellStyle name="20% - Cor3" xfId="4" builtinId="38" customBuiltin="1"/>
    <cellStyle name="20% - Cor4" xfId="5" builtinId="42" customBuiltin="1"/>
    <cellStyle name="20% - Cor5" xfId="6" builtinId="46" customBuiltin="1"/>
    <cellStyle name="20% - Cor6" xfId="7" builtinId="50" customBuiltin="1"/>
    <cellStyle name="40% - Cor1" xfId="8" builtinId="31" customBuiltin="1"/>
    <cellStyle name="40% - Cor2" xfId="9" builtinId="35" customBuiltin="1"/>
    <cellStyle name="40% - Cor3" xfId="10" builtinId="39" customBuiltin="1"/>
    <cellStyle name="40% - Cor4" xfId="11" builtinId="43" customBuiltin="1"/>
    <cellStyle name="40% - Cor5" xfId="12" builtinId="47" customBuiltin="1"/>
    <cellStyle name="40% - Cor6" xfId="13" builtinId="51" customBuiltin="1"/>
    <cellStyle name="60% - Cor1" xfId="14" builtinId="32" customBuiltin="1"/>
    <cellStyle name="60% - Cor2" xfId="15" builtinId="36" customBuiltin="1"/>
    <cellStyle name="60% - Cor3" xfId="16" builtinId="40" customBuiltin="1"/>
    <cellStyle name="60% - Cor4" xfId="17" builtinId="44" customBuiltin="1"/>
    <cellStyle name="60% - Cor5" xfId="18" builtinId="48" customBuiltin="1"/>
    <cellStyle name="60% - Cor6" xfId="19" builtinId="52" customBuiltin="1"/>
    <cellStyle name="Cabeçalho 1" xfId="20" builtinId="16" customBuiltin="1"/>
    <cellStyle name="Cabeçalho 2" xfId="21" builtinId="17" customBuiltin="1"/>
    <cellStyle name="Cabeçalho 3" xfId="22" builtinId="18" customBuiltin="1"/>
    <cellStyle name="Cabeçalho 4" xfId="23" builtinId="19" customBuiltin="1"/>
    <cellStyle name="Cálculo" xfId="24" builtinId="22" customBuiltin="1"/>
    <cellStyle name="Célula Ligada" xfId="25" builtinId="24" customBuiltin="1"/>
    <cellStyle name="Cor1" xfId="26" builtinId="29" customBuiltin="1"/>
    <cellStyle name="Cor2" xfId="27" builtinId="33" customBuiltin="1"/>
    <cellStyle name="Cor3" xfId="28" builtinId="37" customBuiltin="1"/>
    <cellStyle name="Cor4" xfId="29" builtinId="41" customBuiltin="1"/>
    <cellStyle name="Cor5" xfId="30" builtinId="45" customBuiltin="1"/>
    <cellStyle name="Cor6" xfId="31" builtinId="49" customBuiltin="1"/>
    <cellStyle name="Correcto" xfId="32" builtinId="26" customBuiltin="1"/>
    <cellStyle name="Entrada" xfId="33" builtinId="20" customBuiltin="1"/>
    <cellStyle name="Euro" xfId="34"/>
    <cellStyle name="Hiperligação" xfId="68" builtinId="8"/>
    <cellStyle name="Incorrecto" xfId="35" builtinId="27" customBuiltin="1"/>
    <cellStyle name="Neutro" xfId="36" builtinId="28" customBuiltin="1"/>
    <cellStyle name="Normal" xfId="0" builtinId="0"/>
    <cellStyle name="Normal 10" xfId="67"/>
    <cellStyle name="Normal 10 2" xfId="70"/>
    <cellStyle name="Normal 2" xfId="37"/>
    <cellStyle name="Normal 3" xfId="38"/>
    <cellStyle name="Normal 3 2" xfId="52"/>
    <cellStyle name="Normal 4" xfId="39"/>
    <cellStyle name="Normal 4 2" xfId="71"/>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5"/>
    <cellStyle name="Normal_beFev2008 2" xfId="63"/>
    <cellStyle name="Normal_bejan2009" xfId="72"/>
    <cellStyle name="Normal_bejun2008" xfId="53"/>
    <cellStyle name="Normal_benov2008 2 2" xfId="73"/>
    <cellStyle name="Normal_Book2" xfId="40"/>
    <cellStyle name="Normal_Book2 2" xfId="66"/>
    <cellStyle name="Normal_Book2 4" xfId="61"/>
    <cellStyle name="Normal_Book2 5" xfId="74"/>
    <cellStyle name="Normal_Book3" xfId="60"/>
    <cellStyle name="Normal_qp_emprego06" xfId="69"/>
    <cellStyle name="Nota" xfId="41" builtinId="10" customBuiltin="1"/>
    <cellStyle name="Percentagem 2" xfId="58"/>
    <cellStyle name="Saída" xfId="42" builtinId="21" customBuiltin="1"/>
    <cellStyle name="Standaard_SifCdE01tableauxEN" xfId="43"/>
    <cellStyle name="Texto de Aviso" xfId="44" builtinId="11" customBuiltin="1"/>
    <cellStyle name="Texto Explicativo" xfId="45" builtinId="53" customBuiltin="1"/>
    <cellStyle name="Título" xfId="46" builtinId="15" customBuiltin="1"/>
    <cellStyle name="Total" xfId="47" builtinId="25" customBuiltin="1"/>
    <cellStyle name="Verificar Célula" xfId="48" builtinId="23" customBuiltin="1"/>
    <cellStyle name="Vírgula 2" xfId="49"/>
    <cellStyle name="Vírgula 3" xfId="55"/>
    <cellStyle name="Vírgula 4" xfId="5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4846"/>
      <color rgb="FFD3EEFF"/>
      <color rgb="FF334C00"/>
      <color rgb="FF9E5E00"/>
      <color rgb="FFD67F00"/>
      <color rgb="FF99CC00"/>
      <color rgb="FF669900"/>
      <color rgb="FFE6A900"/>
      <color rgb="FFFF9900"/>
      <color rgb="FFCCCC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0665216"/>
        <c:axId val="81924480"/>
      </c:barChart>
      <c:catAx>
        <c:axId val="80665216"/>
        <c:scaling>
          <c:orientation val="maxMin"/>
        </c:scaling>
        <c:axPos val="l"/>
        <c:majorTickMark val="none"/>
        <c:tickLblPos val="none"/>
        <c:spPr>
          <a:ln w="3175">
            <a:solidFill>
              <a:srgbClr val="333333"/>
            </a:solidFill>
            <a:prstDash val="solid"/>
          </a:ln>
        </c:spPr>
        <c:crossAx val="81924480"/>
        <c:crosses val="autoZero"/>
        <c:auto val="1"/>
        <c:lblAlgn val="ctr"/>
        <c:lblOffset val="100"/>
        <c:tickMarkSkip val="1"/>
      </c:catAx>
      <c:valAx>
        <c:axId val="8192448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0665216"/>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81959936"/>
        <c:axId val="81969920"/>
      </c:barChart>
      <c:catAx>
        <c:axId val="81959936"/>
        <c:scaling>
          <c:orientation val="maxMin"/>
        </c:scaling>
        <c:axPos val="l"/>
        <c:majorTickMark val="none"/>
        <c:tickLblPos val="none"/>
        <c:spPr>
          <a:ln w="3175">
            <a:solidFill>
              <a:srgbClr val="333333"/>
            </a:solidFill>
            <a:prstDash val="solid"/>
          </a:ln>
        </c:spPr>
        <c:crossAx val="81969920"/>
        <c:crosses val="autoZero"/>
        <c:auto val="1"/>
        <c:lblAlgn val="ctr"/>
        <c:lblOffset val="100"/>
        <c:tickMarkSkip val="1"/>
      </c:catAx>
      <c:valAx>
        <c:axId val="8196992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195993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1976704"/>
        <c:axId val="80876672"/>
      </c:barChart>
      <c:catAx>
        <c:axId val="81976704"/>
        <c:scaling>
          <c:orientation val="maxMin"/>
        </c:scaling>
        <c:axPos val="l"/>
        <c:majorTickMark val="none"/>
        <c:tickLblPos val="none"/>
        <c:spPr>
          <a:ln w="3175">
            <a:solidFill>
              <a:srgbClr val="333333"/>
            </a:solidFill>
            <a:prstDash val="solid"/>
          </a:ln>
        </c:spPr>
        <c:crossAx val="80876672"/>
        <c:crosses val="autoZero"/>
        <c:auto val="1"/>
        <c:lblAlgn val="ctr"/>
        <c:lblOffset val="100"/>
        <c:tickMarkSkip val="1"/>
      </c:catAx>
      <c:valAx>
        <c:axId val="8087667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8197670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80896000"/>
        <c:axId val="80897536"/>
      </c:barChart>
      <c:catAx>
        <c:axId val="80896000"/>
        <c:scaling>
          <c:orientation val="maxMin"/>
        </c:scaling>
        <c:axPos val="l"/>
        <c:majorTickMark val="none"/>
        <c:tickLblPos val="none"/>
        <c:spPr>
          <a:ln w="3175">
            <a:solidFill>
              <a:srgbClr val="333333"/>
            </a:solidFill>
            <a:prstDash val="solid"/>
          </a:ln>
        </c:spPr>
        <c:crossAx val="80897536"/>
        <c:crosses val="autoZero"/>
        <c:auto val="1"/>
        <c:lblAlgn val="ctr"/>
        <c:lblOffset val="100"/>
        <c:tickMarkSkip val="1"/>
      </c:catAx>
      <c:valAx>
        <c:axId val="8089753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80896000"/>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0738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'16irct'!$P$65:$P$74</c:f>
              <c:numCache>
                <c:formatCode>0.0</c:formatCode>
                <c:ptCount val="10"/>
                <c:pt idx="0">
                  <c:v>32.1</c:v>
                </c:pt>
                <c:pt idx="1">
                  <c:v>31.7</c:v>
                </c:pt>
                <c:pt idx="2">
                  <c:v>16.600000000000001</c:v>
                </c:pt>
                <c:pt idx="3">
                  <c:v>14.5</c:v>
                </c:pt>
                <c:pt idx="4">
                  <c:v>4.2</c:v>
                </c:pt>
                <c:pt idx="5">
                  <c:v>-1.1000000000000001</c:v>
                </c:pt>
                <c:pt idx="6">
                  <c:v>-1.2</c:v>
                </c:pt>
                <c:pt idx="7">
                  <c:v>-2.2999999999999998</c:v>
                </c:pt>
                <c:pt idx="8">
                  <c:v>-2.5</c:v>
                </c:pt>
                <c:pt idx="9">
                  <c:v>-4.7</c:v>
                </c:pt>
              </c:numCache>
            </c:numRef>
          </c:val>
        </c:ser>
        <c:gapWidth val="80"/>
        <c:axId val="80912768"/>
        <c:axId val="80914304"/>
      </c:barChart>
      <c:catAx>
        <c:axId val="80912768"/>
        <c:scaling>
          <c:orientation val="maxMin"/>
        </c:scaling>
        <c:delete val="1"/>
        <c:axPos val="l"/>
        <c:majorTickMark val="none"/>
        <c:tickLblPos val="none"/>
        <c:crossAx val="80914304"/>
        <c:crossesAt val="0"/>
        <c:auto val="1"/>
        <c:lblAlgn val="ctr"/>
        <c:lblOffset val="100"/>
      </c:catAx>
      <c:valAx>
        <c:axId val="80914304"/>
        <c:scaling>
          <c:orientation val="minMax"/>
          <c:max val="35"/>
          <c:min val="-10"/>
        </c:scaling>
        <c:axPos val="t"/>
        <c:numFmt formatCode="0.0" sourceLinked="1"/>
        <c:majorTickMark val="none"/>
        <c:tickLblPos val="none"/>
        <c:spPr>
          <a:ln w="9525">
            <a:noFill/>
          </a:ln>
        </c:spPr>
        <c:crossAx val="80912768"/>
        <c:crosses val="autoZero"/>
        <c:crossBetween val="between"/>
      </c:valAx>
      <c:spPr>
        <a:noFill/>
      </c:spPr>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0"/>
          <c:order val="1"/>
          <c:spPr>
            <a:ln w="28575" cap="flat" cmpd="sng" algn="ctr">
              <a:solidFill>
                <a:schemeClr val="accent2"/>
              </a:solidFill>
              <a:prstDash val="solid"/>
            </a:ln>
            <a:effectLst/>
          </c:spPr>
          <c:marker>
            <c:symbol val="none"/>
          </c:marker>
          <c:cat>
            <c:strRef>
              <c:f>('21destaque'!$C$9:$C$25,'21destaque'!$C$27:$C$36,'21destaque'!$C$38:$C$39)</c:f>
              <c:strCache>
                <c:ptCount val="29"/>
                <c:pt idx="0">
                  <c:v>Alemanha</c:v>
                </c:pt>
                <c:pt idx="1">
                  <c:v>Áustria</c:v>
                </c:pt>
                <c:pt idx="2">
                  <c:v>Bélgica</c:v>
                </c:pt>
                <c:pt idx="3">
                  <c:v>Chipre (2)</c:v>
                </c:pt>
                <c:pt idx="4">
                  <c:v>Eslováquia</c:v>
                </c:pt>
                <c:pt idx="5">
                  <c:v>Eslovénia (2)</c:v>
                </c:pt>
                <c:pt idx="6">
                  <c:v>Espanha</c:v>
                </c:pt>
                <c:pt idx="7">
                  <c:v>Estónia (3)</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(3)</c:v>
                </c:pt>
                <c:pt idx="20">
                  <c:v>Letónia (1)</c:v>
                </c:pt>
                <c:pt idx="21">
                  <c:v>Lituânia </c:v>
                </c:pt>
                <c:pt idx="22">
                  <c:v>Polónia</c:v>
                </c:pt>
                <c:pt idx="23">
                  <c:v>Reino Unido (1)</c:v>
                </c:pt>
                <c:pt idx="24">
                  <c:v>República Checa</c:v>
                </c:pt>
                <c:pt idx="25">
                  <c:v>Roménia (2)</c:v>
                </c:pt>
                <c:pt idx="26">
                  <c:v>Suécia</c:v>
                </c:pt>
                <c:pt idx="27">
                  <c:v>Estados Unidos</c:v>
                </c:pt>
                <c:pt idx="28">
                  <c:v>Japão (3)</c:v>
                </c:pt>
              </c:strCache>
            </c:strRef>
          </c:cat>
          <c:val>
            <c:numRef>
              <c:f>('21destaque'!$L$9:$L$25,'21destaque'!$L$27:$L$36,'21destaque'!$L$38:$L$39)</c:f>
              <c:numCache>
                <c:formatCode>#,##0.00</c:formatCode>
                <c:ptCount val="29"/>
                <c:pt idx="0">
                  <c:v>0.89</c:v>
                </c:pt>
                <c:pt idx="1">
                  <c:v>0.92</c:v>
                </c:pt>
                <c:pt idx="2">
                  <c:v>0.84</c:v>
                </c:pt>
                <c:pt idx="3">
                  <c:v>1.01</c:v>
                </c:pt>
                <c:pt idx="4">
                  <c:v>1.02</c:v>
                </c:pt>
                <c:pt idx="5">
                  <c:v>1.07</c:v>
                </c:pt>
                <c:pt idx="6">
                  <c:v>1.02</c:v>
                </c:pt>
                <c:pt idx="7">
                  <c:v>0.78</c:v>
                </c:pt>
                <c:pt idx="8">
                  <c:v>0.86</c:v>
                </c:pt>
                <c:pt idx="9">
                  <c:v>1.03</c:v>
                </c:pt>
                <c:pt idx="10">
                  <c:v>1.21</c:v>
                </c:pt>
                <c:pt idx="11">
                  <c:v>0.86</c:v>
                </c:pt>
                <c:pt idx="12">
                  <c:v>0.63</c:v>
                </c:pt>
                <c:pt idx="13">
                  <c:v>1.17</c:v>
                </c:pt>
                <c:pt idx="14">
                  <c:v>1.33</c:v>
                </c:pt>
                <c:pt idx="15">
                  <c:v>1.1100000000000001</c:v>
                </c:pt>
                <c:pt idx="16">
                  <c:v>1.01</c:v>
                </c:pt>
                <c:pt idx="17">
                  <c:v>0.85</c:v>
                </c:pt>
                <c:pt idx="18">
                  <c:v>1.03</c:v>
                </c:pt>
                <c:pt idx="19">
                  <c:v>0.94</c:v>
                </c:pt>
                <c:pt idx="20">
                  <c:v>0.81</c:v>
                </c:pt>
                <c:pt idx="21">
                  <c:v>0.79</c:v>
                </c:pt>
                <c:pt idx="22">
                  <c:v>1.1399999999999999</c:v>
                </c:pt>
                <c:pt idx="23">
                  <c:v>0.88</c:v>
                </c:pt>
                <c:pt idx="24">
                  <c:v>1.35</c:v>
                </c:pt>
                <c:pt idx="25">
                  <c:v>0.9</c:v>
                </c:pt>
                <c:pt idx="26">
                  <c:v>0.92</c:v>
                </c:pt>
                <c:pt idx="27">
                  <c:v>0.99</c:v>
                </c:pt>
                <c:pt idx="28">
                  <c:v>0.83</c:v>
                </c:pt>
              </c:numCache>
            </c:numRef>
          </c:val>
        </c:ser>
        <c:ser>
          <c:idx val="1"/>
          <c:order val="0"/>
          <c:spPr>
            <a:ln w="28575" cap="flat" cmpd="sng" algn="ctr">
              <a:solidFill>
                <a:schemeClr val="accent2"/>
              </a:solidFill>
              <a:prstDash val="solid"/>
            </a:ln>
            <a:effectLst/>
          </c:spPr>
          <c:marker>
            <c:symbol val="none"/>
          </c:marker>
          <c:cat>
            <c:strRef>
              <c:f>('21destaque'!$C$9:$C$25,'21destaque'!$C$27:$C$36,'21destaque'!$C$38:$C$39)</c:f>
              <c:strCache>
                <c:ptCount val="29"/>
                <c:pt idx="0">
                  <c:v>Alemanha</c:v>
                </c:pt>
                <c:pt idx="1">
                  <c:v>Áustria</c:v>
                </c:pt>
                <c:pt idx="2">
                  <c:v>Bélgica</c:v>
                </c:pt>
                <c:pt idx="3">
                  <c:v>Chipre (2)</c:v>
                </c:pt>
                <c:pt idx="4">
                  <c:v>Eslováquia</c:v>
                </c:pt>
                <c:pt idx="5">
                  <c:v>Eslovénia (2)</c:v>
                </c:pt>
                <c:pt idx="6">
                  <c:v>Espanha</c:v>
                </c:pt>
                <c:pt idx="7">
                  <c:v>Estónia (3)</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(3)</c:v>
                </c:pt>
                <c:pt idx="20">
                  <c:v>Letónia (1)</c:v>
                </c:pt>
                <c:pt idx="21">
                  <c:v>Lituânia </c:v>
                </c:pt>
                <c:pt idx="22">
                  <c:v>Polónia</c:v>
                </c:pt>
                <c:pt idx="23">
                  <c:v>Reino Unido (1)</c:v>
                </c:pt>
                <c:pt idx="24">
                  <c:v>República Checa</c:v>
                </c:pt>
                <c:pt idx="25">
                  <c:v>Roménia (2)</c:v>
                </c:pt>
                <c:pt idx="26">
                  <c:v>Suécia</c:v>
                </c:pt>
                <c:pt idx="27">
                  <c:v>Estados Unidos</c:v>
                </c:pt>
                <c:pt idx="28">
                  <c:v>Japão (3)</c:v>
                </c:pt>
              </c:strCache>
            </c:strRef>
          </c:cat>
          <c:val>
            <c:numRef>
              <c:f>('21destaque'!$L$9:$L$25,'21destaque'!$L$27:$L$36,'21destaque'!$L$38:$L$39)</c:f>
              <c:numCache>
                <c:formatCode>#,##0.00</c:formatCode>
                <c:ptCount val="29"/>
                <c:pt idx="0">
                  <c:v>0.89</c:v>
                </c:pt>
                <c:pt idx="1">
                  <c:v>0.92</c:v>
                </c:pt>
                <c:pt idx="2">
                  <c:v>0.84</c:v>
                </c:pt>
                <c:pt idx="3">
                  <c:v>1.01</c:v>
                </c:pt>
                <c:pt idx="4">
                  <c:v>1.02</c:v>
                </c:pt>
                <c:pt idx="5">
                  <c:v>1.07</c:v>
                </c:pt>
                <c:pt idx="6">
                  <c:v>1.02</c:v>
                </c:pt>
                <c:pt idx="7">
                  <c:v>0.78</c:v>
                </c:pt>
                <c:pt idx="8">
                  <c:v>0.86</c:v>
                </c:pt>
                <c:pt idx="9">
                  <c:v>1.03</c:v>
                </c:pt>
                <c:pt idx="10">
                  <c:v>1.21</c:v>
                </c:pt>
                <c:pt idx="11">
                  <c:v>0.86</c:v>
                </c:pt>
                <c:pt idx="12">
                  <c:v>0.63</c:v>
                </c:pt>
                <c:pt idx="13">
                  <c:v>1.17</c:v>
                </c:pt>
                <c:pt idx="14">
                  <c:v>1.33</c:v>
                </c:pt>
                <c:pt idx="15">
                  <c:v>1.1100000000000001</c:v>
                </c:pt>
                <c:pt idx="16">
                  <c:v>1.01</c:v>
                </c:pt>
                <c:pt idx="17">
                  <c:v>0.85</c:v>
                </c:pt>
                <c:pt idx="18">
                  <c:v>1.03</c:v>
                </c:pt>
                <c:pt idx="19">
                  <c:v>0.94</c:v>
                </c:pt>
                <c:pt idx="20">
                  <c:v>0.81</c:v>
                </c:pt>
                <c:pt idx="21">
                  <c:v>0.79</c:v>
                </c:pt>
                <c:pt idx="22">
                  <c:v>1.1399999999999999</c:v>
                </c:pt>
                <c:pt idx="23">
                  <c:v>0.88</c:v>
                </c:pt>
                <c:pt idx="24">
                  <c:v>1.35</c:v>
                </c:pt>
                <c:pt idx="25">
                  <c:v>0.9</c:v>
                </c:pt>
                <c:pt idx="26">
                  <c:v>0.92</c:v>
                </c:pt>
                <c:pt idx="27">
                  <c:v>0.99</c:v>
                </c:pt>
                <c:pt idx="28">
                  <c:v>0.83</c:v>
                </c:pt>
              </c:numCache>
            </c:numRef>
          </c:val>
        </c:ser>
        <c:axId val="81873920"/>
        <c:axId val="81875712"/>
      </c:radarChart>
      <c:catAx>
        <c:axId val="8187392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1875712"/>
        <c:crosses val="autoZero"/>
        <c:lblAlgn val="ctr"/>
        <c:lblOffset val="100"/>
      </c:catAx>
      <c:valAx>
        <c:axId val="8187571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187392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drawing18.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 Id="rId6" Type="http://schemas.openxmlformats.org/officeDocument/2006/relationships/image" Target="../media/image13.emf"/><Relationship Id="rId5" Type="http://schemas.openxmlformats.org/officeDocument/2006/relationships/image" Target="../media/image12.emf"/><Relationship Id="rId4" Type="http://schemas.openxmlformats.org/officeDocument/2006/relationships/image" Target="../media/image11.emf"/></Relationships>
</file>

<file path=xl/drawings/_rels/drawing1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oneCellAnchor>
    <xdr:from>
      <xdr:col>5</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38100</xdr:colOff>
      <xdr:row>1</xdr:row>
      <xdr:rowOff>76200</xdr:rowOff>
    </xdr:from>
    <xdr:to>
      <xdr:col>2</xdr:col>
      <xdr:colOff>2057400</xdr:colOff>
      <xdr:row>3</xdr:row>
      <xdr:rowOff>314325</xdr:rowOff>
    </xdr:to>
    <xdr:pic>
      <xdr:nvPicPr>
        <xdr:cNvPr id="3" name="Imagem 2" descr="Logo GEE MEE_pq"/>
        <xdr:cNvPicPr/>
      </xdr:nvPicPr>
      <xdr:blipFill>
        <a:blip xmlns:r="http://schemas.openxmlformats.org/officeDocument/2006/relationships" r:embed="rId1" cstate="print"/>
        <a:srcRect/>
        <a:stretch>
          <a:fillRect/>
        </a:stretch>
      </xdr:blipFill>
      <xdr:spPr bwMode="auto">
        <a:xfrm>
          <a:off x="304800" y="171450"/>
          <a:ext cx="2019300" cy="619125"/>
        </a:xfrm>
        <a:prstGeom prst="rect">
          <a:avLst/>
        </a:prstGeom>
        <a:noFill/>
        <a:ln w="9525">
          <a:noFill/>
          <a:miter lim="800000"/>
          <a:headEnd/>
          <a:tailEnd/>
        </a:ln>
      </xdr:spPr>
    </xdr:pic>
    <xdr:clientData/>
  </xdr:twoCellAnchor>
  <xdr:twoCellAnchor>
    <xdr:from>
      <xdr:col>5</xdr:col>
      <xdr:colOff>257176</xdr:colOff>
      <xdr:row>33</xdr:row>
      <xdr:rowOff>76199</xdr:rowOff>
    </xdr:from>
    <xdr:to>
      <xdr:col>8</xdr:col>
      <xdr:colOff>2352675</xdr:colOff>
      <xdr:row>53</xdr:row>
      <xdr:rowOff>47383</xdr:rowOff>
    </xdr:to>
    <xdr:grpSp>
      <xdr:nvGrpSpPr>
        <xdr:cNvPr id="11" name="Grupo 10"/>
        <xdr:cNvGrpSpPr/>
      </xdr:nvGrpSpPr>
      <xdr:grpSpPr>
        <a:xfrm>
          <a:off x="2867026" y="6000749"/>
          <a:ext cx="3676649" cy="3676409"/>
          <a:chOff x="3068960" y="5004048"/>
          <a:chExt cx="3384160" cy="3384160"/>
        </a:xfrm>
      </xdr:grpSpPr>
      <xdr:sp macro="" textlink="">
        <xdr:nvSpPr>
          <xdr:cNvPr id="12" name="Rectângulo 11"/>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15"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6" name="Rectângulo 15"/>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125515</xdr:colOff>
      <xdr:row>0</xdr:row>
      <xdr:rowOff>0</xdr:rowOff>
    </xdr:from>
    <xdr:to>
      <xdr:col>23</xdr:col>
      <xdr:colOff>11973</xdr:colOff>
      <xdr:row>1</xdr:row>
      <xdr:rowOff>8550</xdr:rowOff>
    </xdr:to>
    <xdr:grpSp>
      <xdr:nvGrpSpPr>
        <xdr:cNvPr id="2" name="Grupo 1"/>
        <xdr:cNvGrpSpPr/>
      </xdr:nvGrpSpPr>
      <xdr:grpSpPr>
        <a:xfrm>
          <a:off x="6202465" y="0"/>
          <a:ext cx="6389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372233</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19</xdr:col>
      <xdr:colOff>180975</xdr:colOff>
      <xdr:row>0</xdr:row>
      <xdr:rowOff>0</xdr:rowOff>
    </xdr:from>
    <xdr:to>
      <xdr:col>21</xdr:col>
      <xdr:colOff>10283</xdr:colOff>
      <xdr:row>1</xdr:row>
      <xdr:rowOff>8550</xdr:rowOff>
    </xdr:to>
    <xdr:grpSp>
      <xdr:nvGrpSpPr>
        <xdr:cNvPr id="2" name="Grupo 1"/>
        <xdr:cNvGrpSpPr/>
      </xdr:nvGrpSpPr>
      <xdr:grpSpPr>
        <a:xfrm>
          <a:off x="614362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276983</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28575</xdr:colOff>
      <xdr:row>54</xdr:row>
      <xdr:rowOff>0</xdr:rowOff>
    </xdr:from>
    <xdr:to>
      <xdr:col>28</xdr:col>
      <xdr:colOff>228600</xdr:colOff>
      <xdr:row>54</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28575</xdr:colOff>
      <xdr:row>54</xdr:row>
      <xdr:rowOff>0</xdr:rowOff>
    </xdr:from>
    <xdr:to>
      <xdr:col>28</xdr:col>
      <xdr:colOff>228600</xdr:colOff>
      <xdr:row>54</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54</xdr:row>
      <xdr:rowOff>0</xdr:rowOff>
    </xdr:from>
    <xdr:to>
      <xdr:col>7</xdr:col>
      <xdr:colOff>361950</xdr:colOff>
      <xdr:row>54</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9525</xdr:colOff>
      <xdr:row>63</xdr:row>
      <xdr:rowOff>52386</xdr:rowOff>
    </xdr:from>
    <xdr:to>
      <xdr:col>29</xdr:col>
      <xdr:colOff>66675</xdr:colOff>
      <xdr:row>74</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23791</xdr:colOff>
      <xdr:row>0</xdr:row>
      <xdr:rowOff>7922</xdr:rowOff>
    </xdr:from>
    <xdr:to>
      <xdr:col>30</xdr:col>
      <xdr:colOff>5499</xdr:colOff>
      <xdr:row>1</xdr:row>
      <xdr:rowOff>13297</xdr:rowOff>
    </xdr:to>
    <xdr:grpSp>
      <xdr:nvGrpSpPr>
        <xdr:cNvPr id="7" name="Grupo 6"/>
        <xdr:cNvGrpSpPr/>
      </xdr:nvGrpSpPr>
      <xdr:grpSpPr>
        <a:xfrm>
          <a:off x="5984854" y="7922"/>
          <a:ext cx="616708" cy="180000"/>
          <a:chOff x="4808367" y="7020272"/>
          <a:chExt cx="600833" cy="180000"/>
        </a:xfrm>
      </xdr:grpSpPr>
      <xdr:sp macro="" textlink="">
        <xdr:nvSpPr>
          <xdr:cNvPr id="8" name="Rectângulo 7"/>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18</xdr:col>
      <xdr:colOff>1476375</xdr:colOff>
      <xdr:row>0</xdr:row>
      <xdr:rowOff>0</xdr:rowOff>
    </xdr:from>
    <xdr:to>
      <xdr:col>20</xdr:col>
      <xdr:colOff>10283</xdr:colOff>
      <xdr:row>1</xdr:row>
      <xdr:rowOff>8550</xdr:rowOff>
    </xdr:to>
    <xdr:grpSp>
      <xdr:nvGrpSpPr>
        <xdr:cNvPr id="2" name="Grupo 1"/>
        <xdr:cNvGrpSpPr/>
      </xdr:nvGrpSpPr>
      <xdr:grpSpPr>
        <a:xfrm>
          <a:off x="62388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xdr:col>
      <xdr:colOff>142875</xdr:colOff>
      <xdr:row>28</xdr:row>
      <xdr:rowOff>28575</xdr:rowOff>
    </xdr:from>
    <xdr:to>
      <xdr:col>19</xdr:col>
      <xdr:colOff>142875</xdr:colOff>
      <xdr:row>40</xdr:row>
      <xdr:rowOff>133350</xdr:rowOff>
    </xdr:to>
    <xdr:pic>
      <xdr:nvPicPr>
        <xdr:cNvPr id="2054"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209550" y="4200525"/>
          <a:ext cx="6591300" cy="1876425"/>
        </a:xfrm>
        <a:prstGeom prst="rect">
          <a:avLst/>
        </a:prstGeom>
        <a:noFill/>
      </xdr:spPr>
    </xdr:pic>
    <xdr:clientData/>
  </xdr:twoCellAnchor>
  <xdr:twoCellAnchor editAs="oneCell">
    <xdr:from>
      <xdr:col>18</xdr:col>
      <xdr:colOff>19050</xdr:colOff>
      <xdr:row>5</xdr:row>
      <xdr:rowOff>19050</xdr:rowOff>
    </xdr:from>
    <xdr:to>
      <xdr:col>19</xdr:col>
      <xdr:colOff>142875</xdr:colOff>
      <xdr:row>28</xdr:row>
      <xdr:rowOff>0</xdr:rowOff>
    </xdr:to>
    <xdr:pic>
      <xdr:nvPicPr>
        <xdr:cNvPr id="10241"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781550" y="666750"/>
          <a:ext cx="2019300" cy="3505200"/>
        </a:xfrm>
        <a:prstGeom prst="rect">
          <a:avLst/>
        </a:prstGeom>
        <a:noFill/>
      </xdr:spPr>
    </xdr:pic>
    <xdr:clientData/>
  </xdr:twoCellAnchor>
  <xdr:twoCellAnchor editAs="oneCell">
    <xdr:from>
      <xdr:col>18</xdr:col>
      <xdr:colOff>9525</xdr:colOff>
      <xdr:row>44</xdr:row>
      <xdr:rowOff>19050</xdr:rowOff>
    </xdr:from>
    <xdr:to>
      <xdr:col>19</xdr:col>
      <xdr:colOff>152400</xdr:colOff>
      <xdr:row>49</xdr:row>
      <xdr:rowOff>95250</xdr:rowOff>
    </xdr:to>
    <xdr:pic>
      <xdr:nvPicPr>
        <xdr:cNvPr id="10242"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4772025" y="6419850"/>
          <a:ext cx="2038350" cy="1038225"/>
        </a:xfrm>
        <a:prstGeom prst="rect">
          <a:avLst/>
        </a:prstGeom>
        <a:noFill/>
      </xdr:spPr>
    </xdr:pic>
    <xdr:clientData/>
  </xdr:twoCellAnchor>
  <xdr:twoCellAnchor editAs="oneCell">
    <xdr:from>
      <xdr:col>18</xdr:col>
      <xdr:colOff>19050</xdr:colOff>
      <xdr:row>49</xdr:row>
      <xdr:rowOff>123825</xdr:rowOff>
    </xdr:from>
    <xdr:to>
      <xdr:col>19</xdr:col>
      <xdr:colOff>152400</xdr:colOff>
      <xdr:row>67</xdr:row>
      <xdr:rowOff>0</xdr:rowOff>
    </xdr:to>
    <xdr:pic>
      <xdr:nvPicPr>
        <xdr:cNvPr id="10243" name="Picture 3"/>
        <xdr:cNvPicPr>
          <a:picLocks noChangeAspect="1" noChangeArrowheads="1"/>
        </xdr:cNvPicPr>
      </xdr:nvPicPr>
      <xdr:blipFill>
        <a:blip xmlns:r="http://schemas.openxmlformats.org/officeDocument/2006/relationships" r:embed="rId4" cstate="print"/>
        <a:srcRect/>
        <a:stretch>
          <a:fillRect/>
        </a:stretch>
      </xdr:blipFill>
      <xdr:spPr bwMode="auto">
        <a:xfrm>
          <a:off x="4781550" y="7486650"/>
          <a:ext cx="2028825" cy="2447925"/>
        </a:xfrm>
        <a:prstGeom prst="rect">
          <a:avLst/>
        </a:prstGeom>
        <a:no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133350</xdr:colOff>
      <xdr:row>6</xdr:row>
      <xdr:rowOff>47625</xdr:rowOff>
    </xdr:from>
    <xdr:to>
      <xdr:col>13</xdr:col>
      <xdr:colOff>133350</xdr:colOff>
      <xdr:row>388</xdr:row>
      <xdr:rowOff>114300</xdr:rowOff>
    </xdr:to>
    <xdr:sp macro="" textlink="">
      <xdr:nvSpPr>
        <xdr:cNvPr id="4" name="Line 3"/>
        <xdr:cNvSpPr>
          <a:spLocks noChangeShapeType="1"/>
        </xdr:cNvSpPr>
      </xdr:nvSpPr>
      <xdr:spPr bwMode="auto">
        <a:xfrm>
          <a:off x="3905250" y="866775"/>
          <a:ext cx="0" cy="60236100"/>
        </a:xfrm>
        <a:prstGeom prst="line">
          <a:avLst/>
        </a:prstGeom>
        <a:noFill/>
        <a:ln w="9525">
          <a:noFill/>
          <a:round/>
          <a:headEnd/>
          <a:tailEnd/>
        </a:ln>
      </xdr:spPr>
    </xdr:sp>
    <xdr:clientData/>
  </xdr:twoCellAnchor>
  <xdr:twoCellAnchor>
    <xdr:from>
      <xdr:col>13</xdr:col>
      <xdr:colOff>38100</xdr:colOff>
      <xdr:row>8</xdr:row>
      <xdr:rowOff>0</xdr:rowOff>
    </xdr:from>
    <xdr:to>
      <xdr:col>13</xdr:col>
      <xdr:colOff>38100</xdr:colOff>
      <xdr:row>36</xdr:row>
      <xdr:rowOff>76200</xdr:rowOff>
    </xdr:to>
    <xdr:sp macro="" textlink="">
      <xdr:nvSpPr>
        <xdr:cNvPr id="5" name="Line 4"/>
        <xdr:cNvSpPr>
          <a:spLocks noChangeShapeType="1"/>
        </xdr:cNvSpPr>
      </xdr:nvSpPr>
      <xdr:spPr bwMode="auto">
        <a:xfrm>
          <a:off x="3810000" y="1038225"/>
          <a:ext cx="0" cy="4067175"/>
        </a:xfrm>
        <a:prstGeom prst="line">
          <a:avLst/>
        </a:prstGeom>
        <a:noFill/>
        <a:ln w="9525">
          <a:noFill/>
          <a:round/>
          <a:headEnd/>
          <a:tailEnd/>
        </a:ln>
      </xdr:spPr>
    </xdr:sp>
    <xdr:clientData/>
  </xdr:twoCellAnchor>
  <xdr:twoCellAnchor>
    <xdr:from>
      <xdr:col>10</xdr:col>
      <xdr:colOff>0</xdr:colOff>
      <xdr:row>14</xdr:row>
      <xdr:rowOff>95250</xdr:rowOff>
    </xdr:from>
    <xdr:to>
      <xdr:col>10</xdr:col>
      <xdr:colOff>0</xdr:colOff>
      <xdr:row>73</xdr:row>
      <xdr:rowOff>85725</xdr:rowOff>
    </xdr:to>
    <xdr:sp macro="" textlink="">
      <xdr:nvSpPr>
        <xdr:cNvPr id="10" name="Line 9"/>
        <xdr:cNvSpPr>
          <a:spLocks noChangeShapeType="1"/>
        </xdr:cNvSpPr>
      </xdr:nvSpPr>
      <xdr:spPr bwMode="auto">
        <a:xfrm>
          <a:off x="3429000" y="1876425"/>
          <a:ext cx="0" cy="8258175"/>
        </a:xfrm>
        <a:prstGeom prst="line">
          <a:avLst/>
        </a:prstGeom>
        <a:noFill/>
        <a:ln w="9525">
          <a:noFill/>
          <a:round/>
          <a:headEnd/>
          <a:tailEnd/>
        </a:ln>
      </xdr:spPr>
    </xdr:sp>
    <xdr:clientData/>
  </xdr:twoCellAnchor>
  <xdr:twoCellAnchor>
    <xdr:from>
      <xdr:col>27</xdr:col>
      <xdr:colOff>190500</xdr:colOff>
      <xdr:row>0</xdr:row>
      <xdr:rowOff>0</xdr:rowOff>
    </xdr:from>
    <xdr:to>
      <xdr:col>31</xdr:col>
      <xdr:colOff>11973</xdr:colOff>
      <xdr:row>1</xdr:row>
      <xdr:rowOff>8550</xdr:rowOff>
    </xdr:to>
    <xdr:grpSp>
      <xdr:nvGrpSpPr>
        <xdr:cNvPr id="11" name="Grupo 10"/>
        <xdr:cNvGrpSpPr/>
      </xdr:nvGrpSpPr>
      <xdr:grpSpPr>
        <a:xfrm>
          <a:off x="62388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xdr:col>
      <xdr:colOff>38100</xdr:colOff>
      <xdr:row>15</xdr:row>
      <xdr:rowOff>9525</xdr:rowOff>
    </xdr:from>
    <xdr:to>
      <xdr:col>11</xdr:col>
      <xdr:colOff>0</xdr:colOff>
      <xdr:row>28</xdr:row>
      <xdr:rowOff>57150</xdr:rowOff>
    </xdr:to>
    <xdr:pic>
      <xdr:nvPicPr>
        <xdr:cNvPr id="1433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76225" y="1943100"/>
          <a:ext cx="3171825" cy="1781175"/>
        </a:xfrm>
        <a:prstGeom prst="rect">
          <a:avLst/>
        </a:prstGeom>
        <a:noFill/>
      </xdr:spPr>
    </xdr:pic>
    <xdr:clientData/>
  </xdr:twoCellAnchor>
  <xdr:twoCellAnchor editAs="oneCell">
    <xdr:from>
      <xdr:col>11</xdr:col>
      <xdr:colOff>47625</xdr:colOff>
      <xdr:row>15</xdr:row>
      <xdr:rowOff>19050</xdr:rowOff>
    </xdr:from>
    <xdr:to>
      <xdr:col>29</xdr:col>
      <xdr:colOff>295275</xdr:colOff>
      <xdr:row>28</xdr:row>
      <xdr:rowOff>66675</xdr:rowOff>
    </xdr:to>
    <xdr:pic>
      <xdr:nvPicPr>
        <xdr:cNvPr id="1433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495675" y="1952625"/>
          <a:ext cx="3171825" cy="1781175"/>
        </a:xfrm>
        <a:prstGeom prst="rect">
          <a:avLst/>
        </a:prstGeom>
        <a:noFill/>
      </xdr:spPr>
    </xdr:pic>
    <xdr:clientData/>
  </xdr:twoCellAnchor>
  <xdr:twoCellAnchor editAs="oneCell">
    <xdr:from>
      <xdr:col>2</xdr:col>
      <xdr:colOff>0</xdr:colOff>
      <xdr:row>35</xdr:row>
      <xdr:rowOff>200025</xdr:rowOff>
    </xdr:from>
    <xdr:to>
      <xdr:col>10</xdr:col>
      <xdr:colOff>9525</xdr:colOff>
      <xdr:row>49</xdr:row>
      <xdr:rowOff>0</xdr:rowOff>
    </xdr:to>
    <xdr:pic>
      <xdr:nvPicPr>
        <xdr:cNvPr id="14339"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238125" y="5048250"/>
          <a:ext cx="3200400" cy="1743075"/>
        </a:xfrm>
        <a:prstGeom prst="rect">
          <a:avLst/>
        </a:prstGeom>
        <a:noFill/>
      </xdr:spPr>
    </xdr:pic>
    <xdr:clientData/>
  </xdr:twoCellAnchor>
  <xdr:twoCellAnchor editAs="oneCell">
    <xdr:from>
      <xdr:col>11</xdr:col>
      <xdr:colOff>38100</xdr:colOff>
      <xdr:row>35</xdr:row>
      <xdr:rowOff>200025</xdr:rowOff>
    </xdr:from>
    <xdr:to>
      <xdr:col>29</xdr:col>
      <xdr:colOff>257175</xdr:colOff>
      <xdr:row>49</xdr:row>
      <xdr:rowOff>0</xdr:rowOff>
    </xdr:to>
    <xdr:pic>
      <xdr:nvPicPr>
        <xdr:cNvPr id="14340"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3486150" y="5048250"/>
          <a:ext cx="3143250" cy="1743075"/>
        </a:xfrm>
        <a:prstGeom prst="rect">
          <a:avLst/>
        </a:prstGeom>
        <a:noFill/>
      </xdr:spPr>
    </xdr:pic>
    <xdr:clientData/>
  </xdr:twoCellAnchor>
  <xdr:twoCellAnchor editAs="oneCell">
    <xdr:from>
      <xdr:col>1</xdr:col>
      <xdr:colOff>161925</xdr:colOff>
      <xdr:row>60</xdr:row>
      <xdr:rowOff>19050</xdr:rowOff>
    </xdr:from>
    <xdr:to>
      <xdr:col>11</xdr:col>
      <xdr:colOff>0</xdr:colOff>
      <xdr:row>72</xdr:row>
      <xdr:rowOff>114300</xdr:rowOff>
    </xdr:to>
    <xdr:pic>
      <xdr:nvPicPr>
        <xdr:cNvPr id="14341" name="Picture 5"/>
        <xdr:cNvPicPr>
          <a:picLocks noChangeAspect="1" noChangeArrowheads="1"/>
        </xdr:cNvPicPr>
      </xdr:nvPicPr>
      <xdr:blipFill>
        <a:blip xmlns:r="http://schemas.openxmlformats.org/officeDocument/2006/relationships" r:embed="rId5" cstate="print"/>
        <a:srcRect/>
        <a:stretch>
          <a:fillRect/>
        </a:stretch>
      </xdr:blipFill>
      <xdr:spPr bwMode="auto">
        <a:xfrm>
          <a:off x="228600" y="8410575"/>
          <a:ext cx="3219450" cy="1695450"/>
        </a:xfrm>
        <a:prstGeom prst="rect">
          <a:avLst/>
        </a:prstGeom>
        <a:noFill/>
      </xdr:spPr>
    </xdr:pic>
    <xdr:clientData/>
  </xdr:twoCellAnchor>
  <xdr:twoCellAnchor editAs="oneCell">
    <xdr:from>
      <xdr:col>11</xdr:col>
      <xdr:colOff>47625</xdr:colOff>
      <xdr:row>60</xdr:row>
      <xdr:rowOff>19050</xdr:rowOff>
    </xdr:from>
    <xdr:to>
      <xdr:col>29</xdr:col>
      <xdr:colOff>266700</xdr:colOff>
      <xdr:row>72</xdr:row>
      <xdr:rowOff>123825</xdr:rowOff>
    </xdr:to>
    <xdr:pic>
      <xdr:nvPicPr>
        <xdr:cNvPr id="14342"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3495675" y="8410575"/>
          <a:ext cx="3143250" cy="1704975"/>
        </a:xfrm>
        <a:prstGeom prst="rect">
          <a:avLst/>
        </a:prstGeom>
        <a:noFill/>
      </xdr:spPr>
    </xdr:pic>
    <xdr:clientData/>
  </xdr:twoCellAnchor>
</xdr:wsDr>
</file>

<file path=xl/drawings/drawing19.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33475" y="11753850"/>
          <a:ext cx="76200" cy="200025"/>
        </a:xfrm>
        <a:prstGeom prst="rect">
          <a:avLst/>
        </a:prstGeom>
        <a:noFill/>
        <a:ln w="9525">
          <a:noFill/>
          <a:miter lim="800000"/>
          <a:headEnd/>
          <a:tailEnd/>
        </a:ln>
      </xdr:spPr>
    </xdr:sp>
    <xdr:clientData/>
  </xdr:oneCellAnchor>
  <xdr:twoCellAnchor editAs="oneCell">
    <xdr:from>
      <xdr:col>11</xdr:col>
      <xdr:colOff>114300</xdr:colOff>
      <xdr:row>5</xdr:row>
      <xdr:rowOff>142875</xdr:rowOff>
    </xdr:from>
    <xdr:to>
      <xdr:col>11</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629275" y="838200"/>
          <a:ext cx="647700" cy="371475"/>
        </a:xfrm>
        <a:prstGeom prst="rect">
          <a:avLst/>
        </a:prstGeom>
        <a:noFill/>
      </xdr:spPr>
    </xdr:pic>
    <xdr:clientData/>
  </xdr:twoCellAnchor>
  <xdr:twoCellAnchor>
    <xdr:from>
      <xdr:col>2</xdr:col>
      <xdr:colOff>0</xdr:colOff>
      <xdr:row>39</xdr:row>
      <xdr:rowOff>142875</xdr:rowOff>
    </xdr:from>
    <xdr:to>
      <xdr:col>13</xdr:col>
      <xdr:colOff>19050</xdr:colOff>
      <xdr:row>56</xdr:row>
      <xdr:rowOff>219075</xdr:rowOff>
    </xdr:to>
    <xdr:sp macro="" textlink="">
      <xdr:nvSpPr>
        <xdr:cNvPr id="4" name="Rectangle 1027"/>
        <xdr:cNvSpPr>
          <a:spLocks noChangeArrowheads="1"/>
        </xdr:cNvSpPr>
      </xdr:nvSpPr>
      <xdr:spPr bwMode="auto">
        <a:xfrm>
          <a:off x="238125" y="6477000"/>
          <a:ext cx="6400800" cy="3581400"/>
        </a:xfrm>
        <a:prstGeom prst="rect">
          <a:avLst/>
        </a:prstGeom>
        <a:solidFill>
          <a:schemeClr val="accent5"/>
        </a:solidFill>
        <a:ln w="9525">
          <a:noFill/>
          <a:miter lim="800000"/>
          <a:headEnd/>
          <a:tailEnd/>
        </a:ln>
      </xdr:spPr>
    </xdr:sp>
    <xdr:clientData/>
  </xdr:twoCellAnchor>
  <xdr:twoCellAnchor editAs="oneCell">
    <xdr:from>
      <xdr:col>2</xdr:col>
      <xdr:colOff>142876</xdr:colOff>
      <xdr:row>40</xdr:row>
      <xdr:rowOff>161926</xdr:rowOff>
    </xdr:from>
    <xdr:to>
      <xdr:col>7</xdr:col>
      <xdr:colOff>695326</xdr:colOff>
      <xdr:row>56</xdr:row>
      <xdr:rowOff>76200</xdr:rowOff>
    </xdr:to>
    <xdr:sp macro="" textlink="">
      <xdr:nvSpPr>
        <xdr:cNvPr id="5" name="Text Box 1028"/>
        <xdr:cNvSpPr txBox="1">
          <a:spLocks noChangeArrowheads="1"/>
        </xdr:cNvSpPr>
      </xdr:nvSpPr>
      <xdr:spPr bwMode="auto">
        <a:xfrm>
          <a:off x="381001" y="6648451"/>
          <a:ext cx="2628900" cy="3267074"/>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10,9 % e 12,0 % respetivamente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0,7 p.p. e 1,1 p.p. respetivamente, segundo os dados publicados pelo EUROSTAT relativos ao mês de  fevereiro.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manteve-se nos 17,5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(4,8 %),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(5,4 %),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(5,5 %)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(6,2 %)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(26,4 %)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(26,3 %)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(58,4 %),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38,2%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é o país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0</xdr:colOff>
      <xdr:row>40</xdr:row>
      <xdr:rowOff>95250</xdr:rowOff>
    </xdr:from>
    <xdr:to>
      <xdr:col>11</xdr:col>
      <xdr:colOff>962025</xdr:colOff>
      <xdr:row>42</xdr:row>
      <xdr:rowOff>38100</xdr:rowOff>
    </xdr:to>
    <xdr:sp macro="" textlink="">
      <xdr:nvSpPr>
        <xdr:cNvPr id="6" name="Text Box 1029"/>
        <xdr:cNvSpPr txBox="1">
          <a:spLocks noChangeArrowheads="1"/>
        </xdr:cNvSpPr>
      </xdr:nvSpPr>
      <xdr:spPr bwMode="auto">
        <a:xfrm>
          <a:off x="3381375" y="6581775"/>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7</xdr:col>
      <xdr:colOff>1057275</xdr:colOff>
      <xdr:row>54</xdr:row>
      <xdr:rowOff>28575</xdr:rowOff>
    </xdr:from>
    <xdr:to>
      <xdr:col>11</xdr:col>
      <xdr:colOff>1019175</xdr:colOff>
      <xdr:row>56</xdr:row>
      <xdr:rowOff>219076</xdr:rowOff>
    </xdr:to>
    <xdr:sp macro="" textlink="">
      <xdr:nvSpPr>
        <xdr:cNvPr id="8" name="Text Box 1031"/>
        <xdr:cNvSpPr txBox="1">
          <a:spLocks noChangeArrowheads="1"/>
        </xdr:cNvSpPr>
      </xdr:nvSpPr>
      <xdr:spPr bwMode="auto">
        <a:xfrm>
          <a:off x="3371850" y="9582150"/>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278673</xdr:colOff>
      <xdr:row>1</xdr:row>
      <xdr:rowOff>8550</xdr:rowOff>
    </xdr:to>
    <xdr:grpSp>
      <xdr:nvGrpSpPr>
        <xdr:cNvPr id="9" name="Grupo 8"/>
        <xdr:cNvGrpSpPr/>
      </xdr:nvGrpSpPr>
      <xdr:grpSpPr>
        <a:xfrm>
          <a:off x="66675" y="0"/>
          <a:ext cx="612048" cy="180000"/>
          <a:chOff x="4797152" y="7020272"/>
          <a:chExt cx="612048" cy="180000"/>
        </a:xfrm>
      </xdr:grpSpPr>
      <xdr:sp macro="" textlink="">
        <xdr:nvSpPr>
          <xdr:cNvPr id="10" name="Rectângulo 9"/>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952500</xdr:colOff>
      <xdr:row>42</xdr:row>
      <xdr:rowOff>123826</xdr:rowOff>
    </xdr:from>
    <xdr:to>
      <xdr:col>15</xdr:col>
      <xdr:colOff>28574</xdr:colOff>
      <xdr:row>56</xdr:row>
      <xdr:rowOff>180976</xdr:rowOff>
    </xdr:to>
    <xdr:graphicFrame macro="">
      <xdr:nvGraphicFramePr>
        <xdr:cNvPr id="1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80</xdr:row>
      <xdr:rowOff>76200</xdr:rowOff>
    </xdr:to>
    <xdr:sp macro="" textlink="">
      <xdr:nvSpPr>
        <xdr:cNvPr id="1464377" name="Text Box 1"/>
        <xdr:cNvSpPr txBox="1">
          <a:spLocks noChangeArrowheads="1"/>
        </xdr:cNvSpPr>
      </xdr:nvSpPr>
      <xdr:spPr bwMode="auto">
        <a:xfrm>
          <a:off x="114300" y="219075"/>
          <a:ext cx="3228975" cy="119443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47625</xdr:rowOff>
    </xdr:from>
    <xdr:to>
      <xdr:col>31</xdr:col>
      <xdr:colOff>9525</xdr:colOff>
      <xdr:row>82</xdr:row>
      <xdr:rowOff>66675</xdr:rowOff>
    </xdr:to>
    <xdr:sp macro="" textlink="">
      <xdr:nvSpPr>
        <xdr:cNvPr id="1464384" name="Text Box 2"/>
        <xdr:cNvSpPr txBox="1">
          <a:spLocks noChangeArrowheads="1"/>
        </xdr:cNvSpPr>
      </xdr:nvSpPr>
      <xdr:spPr bwMode="auto">
        <a:xfrm>
          <a:off x="3419475" y="219075"/>
          <a:ext cx="3257550" cy="122015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2388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276225</xdr:colOff>
      <xdr:row>1</xdr:row>
      <xdr:rowOff>47625</xdr:rowOff>
    </xdr:from>
    <xdr:to>
      <xdr:col>32</xdr:col>
      <xdr:colOff>0</xdr:colOff>
      <xdr:row>80</xdr:row>
      <xdr:rowOff>38100</xdr:rowOff>
    </xdr:to>
    <xdr:sp macro="" textlink="">
      <xdr:nvSpPr>
        <xdr:cNvPr id="1465345" name="Text Box 1"/>
        <xdr:cNvSpPr txBox="1">
          <a:spLocks noChangeArrowheads="1"/>
        </xdr:cNvSpPr>
      </xdr:nvSpPr>
      <xdr:spPr bwMode="auto">
        <a:xfrm>
          <a:off x="3562350" y="219075"/>
          <a:ext cx="3276600" cy="116109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rtl="0"/>
          <a:r>
            <a:rPr lang="pt-PT" sz="800" b="0" i="0" baseline="0">
              <a:latin typeface="Arial" pitchFamily="34" charset="0"/>
              <a:ea typeface="+mn-ea"/>
              <a:cs typeface="Arial" pitchFamily="34" charset="0"/>
            </a:rPr>
            <a:t>T</a:t>
          </a:r>
          <a:r>
            <a:rPr lang="pt-PT" sz="800" b="1" i="0" baseline="0">
              <a:latin typeface="Arial" pitchFamily="34" charset="0"/>
              <a:ea typeface="+mn-ea"/>
              <a:cs typeface="Arial" pitchFamily="34" charset="0"/>
            </a:rPr>
            <a:t>axa de desemprego:</a:t>
          </a:r>
          <a:r>
            <a:rPr lang="pt-PT" sz="800" b="0" i="0" baseline="0">
              <a:latin typeface="Arial" pitchFamily="34" charset="0"/>
              <a:ea typeface="+mn-ea"/>
              <a:cs typeface="Arial" pitchFamily="34" charset="0"/>
            </a:rPr>
            <a:t> relação entre a população desempregada e a população ativa.</a:t>
          </a:r>
          <a:endParaRPr lang="pt-PT" sz="800">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154848</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371475</xdr:colOff>
      <xdr:row>0</xdr:row>
      <xdr:rowOff>0</xdr:rowOff>
    </xdr:from>
    <xdr:to>
      <xdr:col>24</xdr:col>
      <xdr:colOff>21498</xdr:colOff>
      <xdr:row>1</xdr:row>
      <xdr:rowOff>8550</xdr:rowOff>
    </xdr:to>
    <xdr:grpSp>
      <xdr:nvGrpSpPr>
        <xdr:cNvPr id="2" name="Grupo 1"/>
        <xdr:cNvGrpSpPr/>
      </xdr:nvGrpSpPr>
      <xdr:grpSpPr>
        <a:xfrm>
          <a:off x="60674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238125</xdr:colOff>
      <xdr:row>0</xdr:row>
      <xdr:rowOff>0</xdr:rowOff>
    </xdr:from>
    <xdr:to>
      <xdr:col>25</xdr:col>
      <xdr:colOff>11973</xdr:colOff>
      <xdr:row>1</xdr:row>
      <xdr:rowOff>8550</xdr:rowOff>
    </xdr:to>
    <xdr:grpSp>
      <xdr:nvGrpSpPr>
        <xdr:cNvPr id="2" name="Grupo 1"/>
        <xdr:cNvGrpSpPr/>
      </xdr:nvGrpSpPr>
      <xdr:grpSpPr>
        <a:xfrm>
          <a:off x="6019800" y="0"/>
          <a:ext cx="6501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22</xdr:col>
      <xdr:colOff>238125</xdr:colOff>
      <xdr:row>0</xdr:row>
      <xdr:rowOff>0</xdr:rowOff>
    </xdr:from>
    <xdr:to>
      <xdr:col>25</xdr:col>
      <xdr:colOff>11973</xdr:colOff>
      <xdr:row>1</xdr:row>
      <xdr:rowOff>8550</xdr:rowOff>
    </xdr:to>
    <xdr:grpSp>
      <xdr:nvGrpSpPr>
        <xdr:cNvPr id="6" name="Grupo 5"/>
        <xdr:cNvGrpSpPr/>
      </xdr:nvGrpSpPr>
      <xdr:grpSpPr>
        <a:xfrm>
          <a:off x="6019800" y="0"/>
          <a:ext cx="6501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19</xdr:row>
      <xdr:rowOff>9525</xdr:rowOff>
    </xdr:from>
    <xdr:to>
      <xdr:col>3</xdr:col>
      <xdr:colOff>1438275</xdr:colOff>
      <xdr:row>19</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19</xdr:row>
      <xdr:rowOff>9525</xdr:rowOff>
    </xdr:from>
    <xdr:to>
      <xdr:col>3</xdr:col>
      <xdr:colOff>1438275</xdr:colOff>
      <xdr:row>19</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27</xdr:col>
      <xdr:colOff>238125</xdr:colOff>
      <xdr:row>0</xdr:row>
      <xdr:rowOff>0</xdr:rowOff>
    </xdr:from>
    <xdr:to>
      <xdr:col>31</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sa.Feliciano\AppData\Roaming\Microsoft\Excel\1_be_Apoi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
      <sheetName val="RESUMO"/>
      <sheetName val="PLANO"/>
      <sheetName val="apoio-graficos"/>
      <sheetName val="apoio-texto"/>
      <sheetName val="Folha1"/>
      <sheetName val="1_be_Apoio"/>
      <sheetName val="6populacao"/>
    </sheetNames>
    <sheetDataSet>
      <sheetData sheetId="0">
        <row r="2">
          <cell r="B2" t="str">
            <v>Abril de 2013</v>
          </cell>
        </row>
      </sheetData>
      <sheetData sheetId="1"/>
      <sheetData sheetId="2"/>
      <sheetData sheetId="3">
        <row r="6">
          <cell r="O6" t="str">
            <v>homóloga</v>
          </cell>
        </row>
      </sheetData>
      <sheetData sheetId="4"/>
      <sheetData sheetId="5" refreshError="1"/>
      <sheetData sheetId="6" refreshError="1"/>
      <sheetData sheetId="7"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7_BE">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0.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21.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pagina.aspx?js=0&amp;codigono=7146AAAAAAAAAAAAAAAAAAAA" TargetMode="External"/><Relationship Id="rId5" Type="http://schemas.openxmlformats.org/officeDocument/2006/relationships/hyperlink" Target="mailto:dados@gep.msss.gov.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tabColor theme="9"/>
  </sheetPr>
  <dimension ref="A1:P74"/>
  <sheetViews>
    <sheetView tabSelected="1" showRuler="0" zoomScaleNormal="100" workbookViewId="0"/>
  </sheetViews>
  <sheetFormatPr defaultRowHeight="12.75"/>
  <cols>
    <col min="1" max="1" width="1.42578125" style="206" customWidth="1"/>
    <col min="2" max="2" width="2.5703125" style="206" customWidth="1"/>
    <col min="3" max="3" width="31.140625" style="206" customWidth="1"/>
    <col min="4" max="4" width="2.7109375" style="206" customWidth="1"/>
    <col min="5" max="5" width="1.28515625" style="206" customWidth="1"/>
    <col min="6" max="6" width="14" style="206" customWidth="1"/>
    <col min="7" max="7" width="5.5703125" style="206" customWidth="1"/>
    <col min="8" max="8" width="4.140625" style="206" customWidth="1"/>
    <col min="9" max="9" width="35.85546875" style="206" customWidth="1"/>
    <col min="10" max="10" width="3.28515625" style="206" customWidth="1"/>
    <col min="11" max="11" width="1.42578125" style="206" customWidth="1"/>
    <col min="12" max="12" width="8.140625" style="206" customWidth="1"/>
    <col min="13" max="16384" width="9.140625" style="206"/>
  </cols>
  <sheetData>
    <row r="1" spans="1:16" ht="7.5" customHeight="1">
      <c r="A1" s="564"/>
      <c r="B1" s="560"/>
      <c r="C1" s="560"/>
      <c r="D1" s="560"/>
      <c r="E1" s="560"/>
      <c r="F1" s="560"/>
      <c r="G1" s="560"/>
      <c r="H1" s="560"/>
      <c r="I1" s="560"/>
      <c r="J1" s="560"/>
      <c r="K1" s="560"/>
    </row>
    <row r="2" spans="1:16" ht="17.25" customHeight="1">
      <c r="A2" s="564"/>
      <c r="B2" s="537"/>
      <c r="C2" s="538"/>
      <c r="D2" s="538"/>
      <c r="E2" s="538"/>
      <c r="F2" s="538"/>
      <c r="G2" s="538"/>
      <c r="H2" s="539"/>
      <c r="I2" s="540"/>
      <c r="J2" s="540"/>
      <c r="K2" s="564"/>
    </row>
    <row r="3" spans="1:16">
      <c r="A3" s="564"/>
      <c r="B3" s="537"/>
      <c r="C3" s="538"/>
      <c r="D3" s="538"/>
      <c r="E3" s="538"/>
      <c r="F3" s="538"/>
      <c r="G3" s="538"/>
      <c r="H3" s="539"/>
      <c r="I3" s="537"/>
      <c r="J3" s="540"/>
      <c r="K3" s="564"/>
    </row>
    <row r="4" spans="1:16" ht="33.75" customHeight="1">
      <c r="A4" s="564"/>
      <c r="B4" s="537"/>
      <c r="C4" s="539"/>
      <c r="D4" s="539"/>
      <c r="E4" s="539"/>
      <c r="F4" s="539"/>
      <c r="G4" s="539"/>
      <c r="H4" s="539"/>
      <c r="I4" s="541" t="s">
        <v>36</v>
      </c>
      <c r="J4" s="537"/>
      <c r="K4" s="564"/>
    </row>
    <row r="5" spans="1:16" s="211" customFormat="1" ht="12.75" customHeight="1">
      <c r="A5" s="567"/>
      <c r="B5" s="1328"/>
      <c r="C5" s="1328"/>
      <c r="D5" s="1328"/>
      <c r="E5" s="560"/>
      <c r="F5" s="542"/>
      <c r="G5" s="542"/>
      <c r="H5" s="542"/>
      <c r="I5" s="543"/>
      <c r="J5" s="544"/>
      <c r="K5" s="564"/>
    </row>
    <row r="6" spans="1:16" ht="12.75" customHeight="1">
      <c r="A6" s="564"/>
      <c r="B6" s="564"/>
      <c r="C6" s="560"/>
      <c r="D6" s="560"/>
      <c r="E6" s="560"/>
      <c r="F6" s="542"/>
      <c r="G6" s="542"/>
      <c r="H6" s="542"/>
      <c r="I6" s="543"/>
      <c r="J6" s="544"/>
      <c r="K6" s="564"/>
      <c r="N6" s="545"/>
    </row>
    <row r="7" spans="1:16" ht="12.75" customHeight="1">
      <c r="A7" s="564"/>
      <c r="B7" s="564"/>
      <c r="C7" s="560"/>
      <c r="D7" s="560"/>
      <c r="E7" s="560"/>
      <c r="F7" s="542"/>
      <c r="G7" s="542"/>
      <c r="H7" s="559"/>
      <c r="I7" s="543"/>
      <c r="J7" s="544"/>
      <c r="K7" s="564"/>
      <c r="M7" s="546"/>
      <c r="N7" s="547"/>
    </row>
    <row r="8" spans="1:16" ht="12.75" customHeight="1">
      <c r="A8" s="564"/>
      <c r="B8" s="564"/>
      <c r="C8" s="560"/>
      <c r="D8" s="560"/>
      <c r="E8" s="560"/>
      <c r="F8" s="542"/>
      <c r="G8" s="542"/>
      <c r="H8" s="542"/>
      <c r="I8" s="543"/>
      <c r="J8" s="544"/>
      <c r="K8" s="564"/>
      <c r="M8" s="548"/>
    </row>
    <row r="9" spans="1:16" ht="12.75" customHeight="1">
      <c r="A9" s="564"/>
      <c r="B9" s="564"/>
      <c r="C9" s="560"/>
      <c r="D9" s="560"/>
      <c r="E9" s="560"/>
      <c r="F9" s="542"/>
      <c r="G9" s="542"/>
      <c r="H9" s="542"/>
      <c r="I9" s="543"/>
      <c r="J9" s="544"/>
      <c r="K9" s="564"/>
      <c r="M9" s="548"/>
    </row>
    <row r="10" spans="1:16" ht="12.75" customHeight="1">
      <c r="A10" s="564"/>
      <c r="B10" s="564"/>
      <c r="C10" s="560"/>
      <c r="D10" s="560"/>
      <c r="E10" s="560"/>
      <c r="F10" s="542"/>
      <c r="G10" s="542"/>
      <c r="H10" s="542"/>
      <c r="I10" s="543"/>
      <c r="J10" s="544"/>
      <c r="K10" s="564"/>
    </row>
    <row r="11" spans="1:16">
      <c r="A11" s="564"/>
      <c r="B11" s="564"/>
      <c r="C11" s="560"/>
      <c r="D11" s="560"/>
      <c r="E11" s="560"/>
      <c r="F11" s="542"/>
      <c r="G11" s="542"/>
      <c r="H11" s="542"/>
      <c r="I11" s="543"/>
      <c r="J11" s="544"/>
      <c r="K11" s="564"/>
    </row>
    <row r="12" spans="1:16">
      <c r="A12" s="564"/>
      <c r="B12" s="593" t="s">
        <v>28</v>
      </c>
      <c r="C12" s="591"/>
      <c r="D12" s="591"/>
      <c r="E12" s="560"/>
      <c r="F12" s="542"/>
      <c r="G12" s="542"/>
      <c r="H12" s="542"/>
      <c r="I12" s="543"/>
      <c r="J12" s="544"/>
      <c r="K12" s="564"/>
    </row>
    <row r="13" spans="1:16" ht="13.5" thickBot="1">
      <c r="A13" s="564"/>
      <c r="B13" s="564"/>
      <c r="C13" s="560"/>
      <c r="D13" s="560"/>
      <c r="E13" s="560"/>
      <c r="F13" s="542"/>
      <c r="G13" s="542"/>
      <c r="H13" s="542"/>
      <c r="I13" s="543"/>
      <c r="J13" s="544"/>
      <c r="K13" s="564"/>
      <c r="P13" s="549"/>
    </row>
    <row r="14" spans="1:16" ht="13.5" thickBot="1">
      <c r="A14" s="564"/>
      <c r="B14" s="598"/>
      <c r="C14" s="584" t="s">
        <v>22</v>
      </c>
      <c r="D14" s="581">
        <v>3</v>
      </c>
      <c r="E14" s="560"/>
      <c r="F14" s="542"/>
      <c r="G14" s="542"/>
      <c r="H14" s="542"/>
      <c r="I14" s="543"/>
      <c r="J14" s="544"/>
      <c r="K14" s="564"/>
      <c r="P14" s="549"/>
    </row>
    <row r="15" spans="1:16" ht="13.5" thickBot="1">
      <c r="A15" s="564"/>
      <c r="B15" s="564"/>
      <c r="C15" s="592"/>
      <c r="D15" s="571"/>
      <c r="E15" s="560"/>
      <c r="F15" s="542"/>
      <c r="G15" s="542"/>
      <c r="H15" s="542"/>
      <c r="I15" s="543"/>
      <c r="J15" s="544"/>
      <c r="K15" s="564"/>
      <c r="P15" s="549"/>
    </row>
    <row r="16" spans="1:16" ht="13.5" thickBot="1">
      <c r="A16" s="564"/>
      <c r="B16" s="598"/>
      <c r="C16" s="584" t="s">
        <v>34</v>
      </c>
      <c r="D16" s="577">
        <v>4</v>
      </c>
      <c r="E16" s="560"/>
      <c r="F16" s="542"/>
      <c r="G16" s="542"/>
      <c r="H16" s="542"/>
      <c r="I16" s="543"/>
      <c r="J16" s="544"/>
      <c r="K16" s="564"/>
      <c r="P16" s="549"/>
    </row>
    <row r="17" spans="1:16" ht="13.5" thickBot="1">
      <c r="A17" s="564"/>
      <c r="B17" s="565"/>
      <c r="C17" s="579"/>
      <c r="D17" s="575"/>
      <c r="E17" s="560"/>
      <c r="F17" s="542"/>
      <c r="G17" s="542"/>
      <c r="H17" s="542"/>
      <c r="I17" s="543"/>
      <c r="J17" s="544"/>
      <c r="K17" s="564"/>
      <c r="P17" s="549"/>
    </row>
    <row r="18" spans="1:16" ht="13.5" customHeight="1" thickBot="1">
      <c r="A18" s="564"/>
      <c r="B18" s="597"/>
      <c r="C18" s="576" t="s">
        <v>33</v>
      </c>
      <c r="D18" s="577">
        <v>6</v>
      </c>
      <c r="E18" s="560"/>
      <c r="F18" s="542"/>
      <c r="G18" s="542"/>
      <c r="H18" s="542"/>
      <c r="I18" s="543"/>
      <c r="J18" s="544"/>
      <c r="K18" s="564"/>
    </row>
    <row r="19" spans="1:16">
      <c r="A19" s="564"/>
      <c r="B19" s="589"/>
      <c r="C19" s="574" t="s">
        <v>2</v>
      </c>
      <c r="D19" s="571">
        <v>6</v>
      </c>
      <c r="E19" s="560"/>
      <c r="F19" s="542"/>
      <c r="G19" s="542"/>
      <c r="H19" s="542"/>
      <c r="I19" s="543"/>
      <c r="J19" s="544"/>
      <c r="K19" s="564"/>
    </row>
    <row r="20" spans="1:16">
      <c r="A20" s="564"/>
      <c r="B20" s="589"/>
      <c r="C20" s="574" t="s">
        <v>13</v>
      </c>
      <c r="D20" s="571">
        <v>7</v>
      </c>
      <c r="E20" s="560"/>
      <c r="F20" s="542"/>
      <c r="G20" s="542"/>
      <c r="H20" s="542"/>
      <c r="I20" s="543"/>
      <c r="J20" s="544"/>
      <c r="K20" s="564"/>
    </row>
    <row r="21" spans="1:16">
      <c r="A21" s="564"/>
      <c r="B21" s="589"/>
      <c r="C21" s="574" t="s">
        <v>7</v>
      </c>
      <c r="D21" s="571">
        <v>8</v>
      </c>
      <c r="E21" s="560"/>
      <c r="F21" s="542"/>
      <c r="G21" s="542"/>
      <c r="H21" s="542"/>
      <c r="I21" s="543"/>
      <c r="J21" s="544"/>
      <c r="K21" s="564"/>
    </row>
    <row r="22" spans="1:16">
      <c r="A22" s="564"/>
      <c r="B22" s="590"/>
      <c r="C22" s="574" t="s">
        <v>54</v>
      </c>
      <c r="D22" s="571">
        <v>9</v>
      </c>
      <c r="E22" s="560"/>
      <c r="F22" s="550"/>
      <c r="G22" s="542"/>
      <c r="H22" s="542"/>
      <c r="I22" s="543"/>
      <c r="J22" s="544"/>
      <c r="K22" s="564"/>
    </row>
    <row r="23" spans="1:16" ht="22.5" customHeight="1">
      <c r="A23" s="564"/>
      <c r="B23" s="568"/>
      <c r="C23" s="582" t="s">
        <v>29</v>
      </c>
      <c r="D23" s="571">
        <v>10</v>
      </c>
      <c r="E23" s="560"/>
      <c r="F23" s="542"/>
      <c r="G23" s="542"/>
      <c r="H23" s="542"/>
      <c r="I23" s="543"/>
      <c r="J23" s="544"/>
      <c r="K23" s="564"/>
    </row>
    <row r="24" spans="1:16">
      <c r="A24" s="564"/>
      <c r="B24" s="568"/>
      <c r="C24" s="574" t="s">
        <v>26</v>
      </c>
      <c r="D24" s="571">
        <v>11</v>
      </c>
      <c r="E24" s="560"/>
      <c r="F24" s="542"/>
      <c r="G24" s="542"/>
      <c r="H24" s="542"/>
      <c r="I24" s="543"/>
      <c r="J24" s="544"/>
      <c r="K24" s="564"/>
    </row>
    <row r="25" spans="1:16" ht="12.75" customHeight="1" thickBot="1">
      <c r="A25" s="564"/>
      <c r="B25" s="560"/>
      <c r="C25" s="574"/>
      <c r="D25" s="571"/>
      <c r="E25" s="560"/>
      <c r="F25" s="542"/>
      <c r="G25" s="1329" t="s">
        <v>541</v>
      </c>
      <c r="H25" s="1330"/>
      <c r="I25" s="1330"/>
      <c r="J25" s="550"/>
      <c r="K25" s="564"/>
    </row>
    <row r="26" spans="1:16" ht="13.5" customHeight="1" thickBot="1">
      <c r="A26" s="564"/>
      <c r="B26" s="727"/>
      <c r="C26" s="576" t="s">
        <v>12</v>
      </c>
      <c r="D26" s="577">
        <v>12</v>
      </c>
      <c r="E26" s="560"/>
      <c r="F26" s="542"/>
      <c r="G26" s="1330"/>
      <c r="H26" s="1330"/>
      <c r="I26" s="1330"/>
      <c r="J26" s="550"/>
      <c r="K26" s="564"/>
    </row>
    <row r="27" spans="1:16" ht="12.75" customHeight="1">
      <c r="A27" s="564"/>
      <c r="B27" s="561"/>
      <c r="C27" s="574" t="s">
        <v>46</v>
      </c>
      <c r="D27" s="571">
        <v>12</v>
      </c>
      <c r="E27" s="560"/>
      <c r="F27" s="542"/>
      <c r="G27" s="1330"/>
      <c r="H27" s="1330"/>
      <c r="I27" s="1330"/>
      <c r="J27" s="550"/>
      <c r="K27" s="564"/>
    </row>
    <row r="28" spans="1:16" ht="22.5" customHeight="1">
      <c r="A28" s="564"/>
      <c r="B28" s="561"/>
      <c r="C28" s="587" t="s">
        <v>16</v>
      </c>
      <c r="D28" s="571">
        <v>12</v>
      </c>
      <c r="E28" s="560"/>
      <c r="F28" s="542"/>
      <c r="G28" s="1330"/>
      <c r="H28" s="1330"/>
      <c r="I28" s="1330"/>
      <c r="J28" s="550"/>
      <c r="K28" s="564"/>
    </row>
    <row r="29" spans="1:16" ht="12.75" customHeight="1" thickBot="1">
      <c r="A29" s="564"/>
      <c r="B29" s="568"/>
      <c r="C29" s="588"/>
      <c r="D29" s="575"/>
      <c r="E29" s="560"/>
      <c r="F29" s="542"/>
      <c r="G29" s="1330"/>
      <c r="H29" s="1330"/>
      <c r="I29" s="1330"/>
      <c r="J29" s="550"/>
      <c r="K29" s="564"/>
    </row>
    <row r="30" spans="1:16" ht="13.5" customHeight="1" thickBot="1">
      <c r="A30" s="564"/>
      <c r="B30" s="596"/>
      <c r="C30" s="576" t="s">
        <v>11</v>
      </c>
      <c r="D30" s="577">
        <v>13</v>
      </c>
      <c r="E30" s="560"/>
      <c r="F30" s="542"/>
      <c r="G30" s="1330"/>
      <c r="H30" s="1330"/>
      <c r="I30" s="1330"/>
      <c r="J30" s="550"/>
      <c r="K30" s="564"/>
    </row>
    <row r="31" spans="1:16" ht="12.75" customHeight="1">
      <c r="A31" s="564"/>
      <c r="B31" s="561"/>
      <c r="C31" s="570" t="s">
        <v>19</v>
      </c>
      <c r="D31" s="571">
        <v>13</v>
      </c>
      <c r="E31" s="560"/>
      <c r="F31" s="542"/>
      <c r="G31" s="1330"/>
      <c r="H31" s="1330"/>
      <c r="I31" s="1330"/>
      <c r="J31" s="550"/>
      <c r="K31" s="564"/>
    </row>
    <row r="32" spans="1:16" ht="12.75" customHeight="1">
      <c r="A32" s="564"/>
      <c r="B32" s="561"/>
      <c r="C32" s="572" t="s">
        <v>8</v>
      </c>
      <c r="D32" s="571">
        <v>14</v>
      </c>
      <c r="E32" s="560"/>
      <c r="F32" s="542"/>
      <c r="G32" s="551"/>
      <c r="H32" s="551"/>
      <c r="I32" s="551"/>
      <c r="J32" s="550"/>
      <c r="K32" s="564"/>
    </row>
    <row r="33" spans="1:11" ht="12.75" customHeight="1">
      <c r="A33" s="564"/>
      <c r="B33" s="561"/>
      <c r="C33" s="572" t="s">
        <v>27</v>
      </c>
      <c r="D33" s="571">
        <v>14</v>
      </c>
      <c r="E33" s="560"/>
      <c r="F33" s="542"/>
      <c r="G33" s="551"/>
      <c r="H33" s="551"/>
      <c r="I33" s="551"/>
      <c r="J33" s="550"/>
      <c r="K33" s="564"/>
    </row>
    <row r="34" spans="1:11" ht="12.75" customHeight="1">
      <c r="A34" s="564"/>
      <c r="B34" s="561"/>
      <c r="C34" s="572" t="s">
        <v>6</v>
      </c>
      <c r="D34" s="571">
        <v>15</v>
      </c>
      <c r="E34" s="560"/>
      <c r="F34" s="542"/>
      <c r="G34" s="551"/>
      <c r="H34" s="551"/>
      <c r="I34" s="551"/>
      <c r="J34" s="550"/>
      <c r="K34" s="564"/>
    </row>
    <row r="35" spans="1:11" ht="22.5" customHeight="1">
      <c r="A35" s="564"/>
      <c r="B35" s="561"/>
      <c r="C35" s="570" t="s">
        <v>55</v>
      </c>
      <c r="D35" s="571">
        <v>16</v>
      </c>
      <c r="E35" s="560"/>
      <c r="F35" s="542"/>
      <c r="G35" s="551"/>
      <c r="H35" s="551"/>
      <c r="I35" s="551"/>
      <c r="J35" s="550"/>
      <c r="K35" s="564"/>
    </row>
    <row r="36" spans="1:11" ht="12.75" customHeight="1">
      <c r="A36" s="564"/>
      <c r="B36" s="573"/>
      <c r="C36" s="572" t="s">
        <v>14</v>
      </c>
      <c r="D36" s="571">
        <v>16</v>
      </c>
      <c r="E36" s="560"/>
      <c r="F36" s="542"/>
      <c r="G36" s="542"/>
      <c r="H36" s="542"/>
      <c r="I36" s="543"/>
      <c r="J36" s="544"/>
      <c r="K36" s="564"/>
    </row>
    <row r="37" spans="1:11" ht="12.75" customHeight="1">
      <c r="A37" s="564"/>
      <c r="B37" s="561"/>
      <c r="C37" s="574" t="s">
        <v>32</v>
      </c>
      <c r="D37" s="571">
        <v>17</v>
      </c>
      <c r="E37" s="560"/>
      <c r="F37" s="542"/>
      <c r="G37" s="542"/>
      <c r="H37" s="542"/>
      <c r="I37" s="552"/>
      <c r="J37" s="552"/>
      <c r="K37" s="564"/>
    </row>
    <row r="38" spans="1:11" ht="13.5" thickBot="1">
      <c r="A38" s="564"/>
      <c r="B38" s="564"/>
      <c r="C38" s="560"/>
      <c r="D38" s="575"/>
      <c r="E38" s="560"/>
      <c r="F38" s="542"/>
      <c r="G38" s="542"/>
      <c r="H38" s="542"/>
      <c r="I38" s="552"/>
      <c r="J38" s="552"/>
      <c r="K38" s="564"/>
    </row>
    <row r="39" spans="1:11" ht="13.5" customHeight="1" thickBot="1">
      <c r="A39" s="564"/>
      <c r="B39" s="686"/>
      <c r="C39" s="576" t="s">
        <v>30</v>
      </c>
      <c r="D39" s="577">
        <v>18</v>
      </c>
      <c r="E39" s="560"/>
      <c r="F39" s="542"/>
      <c r="G39" s="542"/>
      <c r="H39" s="542"/>
      <c r="I39" s="552"/>
      <c r="J39" s="552"/>
      <c r="K39" s="564"/>
    </row>
    <row r="40" spans="1:11">
      <c r="A40" s="564"/>
      <c r="B40" s="564"/>
      <c r="C40" s="574" t="s">
        <v>31</v>
      </c>
      <c r="D40" s="571">
        <v>18</v>
      </c>
      <c r="E40" s="560"/>
      <c r="F40" s="542"/>
      <c r="G40" s="542"/>
      <c r="H40" s="542"/>
      <c r="I40" s="553"/>
      <c r="J40" s="553"/>
      <c r="K40" s="564"/>
    </row>
    <row r="41" spans="1:11">
      <c r="A41" s="564"/>
      <c r="B41" s="573"/>
      <c r="C41" s="574" t="s">
        <v>0</v>
      </c>
      <c r="D41" s="571">
        <v>19</v>
      </c>
      <c r="E41" s="560"/>
      <c r="F41" s="542"/>
      <c r="G41" s="542"/>
      <c r="H41" s="542"/>
      <c r="I41" s="554"/>
      <c r="J41" s="555"/>
      <c r="K41" s="564"/>
    </row>
    <row r="42" spans="1:11">
      <c r="A42" s="564"/>
      <c r="B42" s="573"/>
      <c r="C42" s="574" t="s">
        <v>17</v>
      </c>
      <c r="D42" s="571">
        <v>19</v>
      </c>
      <c r="E42" s="560"/>
      <c r="F42" s="542"/>
      <c r="G42" s="542"/>
      <c r="H42" s="542"/>
      <c r="I42" s="554"/>
      <c r="J42" s="555"/>
      <c r="K42" s="564"/>
    </row>
    <row r="43" spans="1:11">
      <c r="A43" s="564"/>
      <c r="B43" s="573"/>
      <c r="C43" s="574" t="s">
        <v>1</v>
      </c>
      <c r="D43" s="578">
        <v>19</v>
      </c>
      <c r="E43" s="579"/>
      <c r="F43" s="556"/>
      <c r="G43" s="557"/>
      <c r="H43" s="556"/>
      <c r="I43" s="556"/>
      <c r="J43" s="556"/>
      <c r="K43" s="564"/>
    </row>
    <row r="44" spans="1:11">
      <c r="A44" s="564"/>
      <c r="B44" s="573"/>
      <c r="C44" s="574" t="s">
        <v>23</v>
      </c>
      <c r="D44" s="578">
        <v>19</v>
      </c>
      <c r="E44" s="579"/>
      <c r="F44" s="556"/>
      <c r="G44" s="557"/>
      <c r="H44" s="556"/>
      <c r="I44" s="556"/>
      <c r="J44" s="556"/>
      <c r="K44" s="564"/>
    </row>
    <row r="45" spans="1:11" ht="12.75" customHeight="1" thickBot="1">
      <c r="A45" s="564"/>
      <c r="B45" s="568"/>
      <c r="C45" s="568"/>
      <c r="D45" s="580"/>
      <c r="E45" s="562"/>
      <c r="F45" s="554"/>
      <c r="G45" s="557"/>
      <c r="H45" s="554"/>
      <c r="I45" s="554"/>
      <c r="J45" s="555"/>
      <c r="K45" s="564"/>
    </row>
    <row r="46" spans="1:11" ht="13.5" customHeight="1" thickBot="1">
      <c r="A46" s="564"/>
      <c r="B46" s="599"/>
      <c r="C46" s="576" t="s">
        <v>39</v>
      </c>
      <c r="D46" s="581">
        <v>20</v>
      </c>
      <c r="E46" s="562"/>
      <c r="F46" s="554"/>
      <c r="G46" s="557"/>
      <c r="H46" s="554"/>
      <c r="I46" s="554"/>
      <c r="J46" s="555"/>
      <c r="K46" s="564"/>
    </row>
    <row r="47" spans="1:11">
      <c r="A47" s="564"/>
      <c r="B47" s="564"/>
      <c r="C47" s="574" t="s">
        <v>48</v>
      </c>
      <c r="D47" s="578">
        <v>20</v>
      </c>
      <c r="E47" s="562"/>
      <c r="F47" s="554"/>
      <c r="G47" s="557"/>
      <c r="H47" s="554"/>
      <c r="I47" s="554"/>
      <c r="J47" s="555"/>
      <c r="K47" s="564"/>
    </row>
    <row r="48" spans="1:11" ht="12.75" customHeight="1">
      <c r="A48" s="564"/>
      <c r="B48" s="568"/>
      <c r="C48" s="582" t="s">
        <v>514</v>
      </c>
      <c r="D48" s="583">
        <v>21</v>
      </c>
      <c r="E48" s="562"/>
      <c r="F48" s="554"/>
      <c r="G48" s="557"/>
      <c r="H48" s="554"/>
      <c r="I48" s="554"/>
      <c r="J48" s="555"/>
      <c r="K48" s="564"/>
    </row>
    <row r="49" spans="1:11" ht="11.25" customHeight="1" thickBot="1">
      <c r="A49" s="564"/>
      <c r="B49" s="564"/>
      <c r="C49" s="582"/>
      <c r="D49" s="582"/>
      <c r="E49" s="562"/>
      <c r="F49" s="554"/>
      <c r="G49" s="557"/>
      <c r="H49" s="554"/>
      <c r="I49" s="554"/>
      <c r="J49" s="555"/>
      <c r="K49" s="564"/>
    </row>
    <row r="50" spans="1:11" ht="13.5" thickBot="1">
      <c r="A50" s="564"/>
      <c r="B50" s="595"/>
      <c r="C50" s="584" t="s">
        <v>4</v>
      </c>
      <c r="D50" s="581">
        <v>22</v>
      </c>
      <c r="E50" s="579"/>
      <c r="F50" s="556"/>
      <c r="G50" s="557"/>
      <c r="H50" s="556"/>
      <c r="I50" s="556"/>
      <c r="J50" s="556"/>
      <c r="K50" s="564"/>
    </row>
    <row r="51" spans="1:11" ht="23.25" customHeight="1">
      <c r="A51" s="564"/>
      <c r="B51" s="585"/>
      <c r="C51" s="586"/>
      <c r="D51" s="586"/>
      <c r="E51" s="562"/>
      <c r="F51" s="554"/>
      <c r="G51" s="557"/>
      <c r="H51" s="554"/>
      <c r="I51" s="554"/>
      <c r="J51" s="555"/>
      <c r="K51" s="564"/>
    </row>
    <row r="52" spans="1:11" ht="21" customHeight="1">
      <c r="A52" s="564"/>
      <c r="B52" s="564"/>
      <c r="C52" s="561"/>
      <c r="D52" s="561"/>
      <c r="E52" s="562"/>
      <c r="F52" s="554"/>
      <c r="G52" s="557"/>
      <c r="H52" s="554"/>
      <c r="I52" s="554"/>
      <c r="J52" s="555"/>
      <c r="K52" s="564"/>
    </row>
    <row r="53" spans="1:11" ht="19.5" customHeight="1">
      <c r="A53" s="564"/>
      <c r="B53" s="564"/>
      <c r="C53" s="594" t="s">
        <v>56</v>
      </c>
      <c r="D53" s="563"/>
      <c r="E53" s="562"/>
      <c r="F53" s="554"/>
      <c r="G53" s="557"/>
      <c r="H53" s="554"/>
      <c r="I53" s="554"/>
      <c r="J53" s="555"/>
      <c r="K53" s="564"/>
    </row>
    <row r="54" spans="1:11" ht="9.75" customHeight="1">
      <c r="A54" s="564"/>
      <c r="B54" s="564"/>
      <c r="C54" s="564"/>
      <c r="D54" s="563"/>
      <c r="E54" s="562"/>
      <c r="F54" s="554"/>
      <c r="G54" s="557"/>
      <c r="H54" s="554"/>
      <c r="I54" s="554"/>
      <c r="J54" s="555"/>
      <c r="K54" s="564"/>
    </row>
    <row r="55" spans="1:11" ht="22.5" customHeight="1">
      <c r="A55" s="564"/>
      <c r="B55" s="566" t="s">
        <v>494</v>
      </c>
      <c r="C55" s="1331" t="s">
        <v>649</v>
      </c>
      <c r="D55" s="1331"/>
      <c r="E55" s="1331"/>
      <c r="F55" s="554"/>
      <c r="G55" s="557"/>
      <c r="H55" s="554"/>
      <c r="I55" s="554"/>
      <c r="J55" s="555"/>
      <c r="K55" s="564"/>
    </row>
    <row r="56" spans="1:11" ht="22.5" customHeight="1">
      <c r="A56" s="564"/>
      <c r="B56" s="566" t="s">
        <v>494</v>
      </c>
      <c r="C56" s="687" t="s">
        <v>710</v>
      </c>
      <c r="D56" s="687"/>
      <c r="E56" s="688"/>
      <c r="F56" s="554"/>
      <c r="G56" s="557"/>
      <c r="H56" s="554"/>
      <c r="I56" s="554"/>
      <c r="J56" s="555"/>
      <c r="K56" s="564"/>
    </row>
    <row r="57" spans="1:11" s="211" customFormat="1" ht="18.75" customHeight="1">
      <c r="A57" s="567"/>
      <c r="B57" s="561"/>
      <c r="C57" s="561"/>
      <c r="D57" s="561"/>
      <c r="E57" s="561"/>
      <c r="F57" s="558"/>
      <c r="G57" s="558"/>
      <c r="H57" s="558"/>
      <c r="I57" s="558"/>
      <c r="J57" s="558"/>
      <c r="K57" s="567"/>
    </row>
    <row r="58" spans="1:11" ht="7.5" customHeight="1">
      <c r="A58" s="564"/>
      <c r="B58" s="564"/>
      <c r="C58" s="565"/>
      <c r="D58" s="565"/>
      <c r="E58" s="565"/>
      <c r="F58" s="565"/>
      <c r="G58" s="565"/>
      <c r="H58" s="565"/>
      <c r="I58" s="565"/>
      <c r="J58" s="565"/>
      <c r="K58" s="565"/>
    </row>
    <row r="59" spans="1:11" ht="21" customHeight="1"/>
    <row r="60" spans="1:11" ht="21" customHeight="1"/>
    <row r="70" spans="10:11" ht="8.25" customHeight="1"/>
    <row r="72" spans="10:11" ht="9" customHeight="1">
      <c r="K72" s="226"/>
    </row>
    <row r="73" spans="10:11" ht="8.25" customHeight="1">
      <c r="J73" s="1332"/>
      <c r="K73" s="1332"/>
    </row>
    <row r="74" spans="10:11" ht="9.75" customHeight="1"/>
  </sheetData>
  <mergeCells count="4">
    <mergeCell ref="B5:D5"/>
    <mergeCell ref="G25:I31"/>
    <mergeCell ref="C55:E55"/>
    <mergeCell ref="J73:K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X107"/>
  <sheetViews>
    <sheetView zoomScaleNormal="100" workbookViewId="0"/>
  </sheetViews>
  <sheetFormatPr defaultRowHeight="12.75"/>
  <cols>
    <col min="1" max="1" width="1" style="131" customWidth="1"/>
    <col min="2" max="2" width="2.5703125" style="131" customWidth="1"/>
    <col min="3" max="3" width="1" style="131" customWidth="1"/>
    <col min="4" max="4" width="11.85546875" style="131" customWidth="1"/>
    <col min="5" max="5" width="0.5703125" style="131" customWidth="1"/>
    <col min="6" max="6" width="14.42578125" style="1059" customWidth="1"/>
    <col min="7" max="7" width="0.28515625" style="131" customWidth="1"/>
    <col min="8" max="8" width="8" style="131" customWidth="1"/>
    <col min="9" max="9" width="0.28515625" style="131" customWidth="1"/>
    <col min="10" max="10" width="8" style="131" customWidth="1"/>
    <col min="11" max="11" width="0.28515625" style="131" customWidth="1"/>
    <col min="12" max="12" width="8.7109375" style="131" customWidth="1"/>
    <col min="13" max="13" width="0.28515625" style="131" customWidth="1"/>
    <col min="14" max="14" width="8" style="131" customWidth="1"/>
    <col min="15" max="15" width="0.28515625" style="131" customWidth="1"/>
    <col min="16" max="16" width="8" style="131" customWidth="1"/>
    <col min="17" max="17" width="0.28515625" style="131" customWidth="1"/>
    <col min="18" max="18" width="8.7109375" style="131" customWidth="1"/>
    <col min="19" max="19" width="0.28515625" style="131" customWidth="1"/>
    <col min="20" max="20" width="8" style="131" customWidth="1"/>
    <col min="21" max="21" width="0.28515625" style="131" customWidth="1"/>
    <col min="22" max="22" width="8.7109375" style="131" customWidth="1"/>
    <col min="23" max="23" width="2.5703125" style="131" customWidth="1"/>
    <col min="24" max="24" width="1" style="131" customWidth="1"/>
    <col min="25" max="16384" width="9.140625" style="131"/>
  </cols>
  <sheetData>
    <row r="1" spans="1:24" ht="13.5" customHeight="1">
      <c r="A1" s="4"/>
      <c r="B1" s="493"/>
      <c r="C1" s="1573"/>
      <c r="D1" s="1573"/>
      <c r="E1" s="436"/>
      <c r="F1" s="1574"/>
      <c r="G1" s="436"/>
      <c r="H1" s="436"/>
      <c r="I1" s="436"/>
      <c r="J1" s="436"/>
      <c r="K1" s="436"/>
      <c r="L1" s="436"/>
      <c r="M1" s="436"/>
      <c r="N1" s="436"/>
      <c r="O1" s="436"/>
      <c r="P1" s="1575" t="s">
        <v>521</v>
      </c>
      <c r="Q1" s="1575"/>
      <c r="R1" s="1575"/>
      <c r="S1" s="1575"/>
      <c r="T1" s="1575"/>
      <c r="U1" s="1575"/>
      <c r="V1" s="1575"/>
      <c r="W1" s="1575"/>
      <c r="X1" s="4"/>
    </row>
    <row r="2" spans="1:24" ht="6" customHeight="1">
      <c r="A2" s="4"/>
      <c r="B2" s="1311"/>
      <c r="C2" s="1326"/>
      <c r="D2" s="1326"/>
      <c r="E2" s="328"/>
      <c r="F2" s="1576"/>
      <c r="G2" s="328"/>
      <c r="H2" s="328"/>
      <c r="I2" s="328"/>
      <c r="J2" s="328"/>
      <c r="K2" s="328"/>
      <c r="L2" s="8"/>
      <c r="M2" s="8"/>
      <c r="N2" s="8"/>
      <c r="O2" s="8"/>
      <c r="P2" s="8"/>
      <c r="Q2" s="8"/>
      <c r="R2" s="8"/>
      <c r="S2" s="8"/>
      <c r="T2" s="8"/>
      <c r="U2" s="8"/>
      <c r="V2" s="1577" t="s">
        <v>79</v>
      </c>
      <c r="W2" s="8"/>
      <c r="X2" s="4"/>
    </row>
    <row r="3" spans="1:24" ht="6.75" customHeight="1" thickBot="1">
      <c r="A3" s="4"/>
      <c r="B3" s="465"/>
      <c r="C3" s="8"/>
      <c r="D3" s="8"/>
      <c r="E3" s="8"/>
      <c r="F3" s="1578"/>
      <c r="G3" s="8"/>
      <c r="H3" s="8"/>
      <c r="I3" s="8"/>
      <c r="J3" s="8"/>
      <c r="K3" s="8"/>
      <c r="L3" s="8"/>
      <c r="M3" s="8"/>
      <c r="N3" s="8"/>
      <c r="O3" s="8"/>
      <c r="P3" s="8"/>
      <c r="Q3" s="8"/>
      <c r="R3" s="8"/>
      <c r="S3" s="8"/>
      <c r="T3" s="8"/>
      <c r="U3" s="8"/>
      <c r="V3" s="1579"/>
      <c r="W3" s="1295"/>
      <c r="X3" s="4"/>
    </row>
    <row r="4" spans="1:24" s="12" customFormat="1" ht="13.5" customHeight="1" thickBot="1">
      <c r="A4" s="11"/>
      <c r="B4" s="464"/>
      <c r="C4" s="1580" t="s">
        <v>310</v>
      </c>
      <c r="D4" s="1581"/>
      <c r="E4" s="1581"/>
      <c r="F4" s="1581"/>
      <c r="G4" s="1581"/>
      <c r="H4" s="1581"/>
      <c r="I4" s="1581"/>
      <c r="J4" s="1581"/>
      <c r="K4" s="1581"/>
      <c r="L4" s="1581"/>
      <c r="M4" s="1581"/>
      <c r="N4" s="1581"/>
      <c r="O4" s="1581"/>
      <c r="P4" s="1581"/>
      <c r="Q4" s="1581"/>
      <c r="R4" s="1581"/>
      <c r="S4" s="1581"/>
      <c r="T4" s="1581"/>
      <c r="U4" s="1581"/>
      <c r="V4" s="1582"/>
      <c r="W4" s="8"/>
      <c r="X4" s="8"/>
    </row>
    <row r="5" spans="1:24" ht="4.5" customHeight="1">
      <c r="A5" s="4"/>
      <c r="B5" s="465"/>
      <c r="C5" s="1583" t="s">
        <v>200</v>
      </c>
      <c r="D5" s="1583"/>
      <c r="E5" s="1325"/>
      <c r="F5" s="237"/>
      <c r="G5" s="237"/>
      <c r="H5" s="237"/>
      <c r="I5" s="237"/>
      <c r="J5" s="237"/>
      <c r="K5" s="237"/>
      <c r="L5" s="237"/>
      <c r="M5" s="237"/>
      <c r="N5" s="237"/>
      <c r="O5" s="237"/>
      <c r="Q5" s="237"/>
      <c r="R5" s="237"/>
      <c r="S5" s="237"/>
      <c r="T5" s="237"/>
      <c r="U5" s="237"/>
      <c r="V5" s="237"/>
      <c r="W5" s="8"/>
      <c r="X5" s="8"/>
    </row>
    <row r="6" spans="1:24" ht="12" customHeight="1">
      <c r="A6" s="4"/>
      <c r="B6" s="465"/>
      <c r="C6" s="1378"/>
      <c r="D6" s="1378"/>
      <c r="E6" s="1325"/>
      <c r="F6" s="1300">
        <v>2011</v>
      </c>
      <c r="G6" s="307"/>
      <c r="H6" s="1584">
        <v>2012</v>
      </c>
      <c r="I6" s="1584"/>
      <c r="J6" s="1584"/>
      <c r="K6" s="1584"/>
      <c r="L6" s="1584"/>
      <c r="M6" s="1584"/>
      <c r="N6" s="1584"/>
      <c r="O6" s="1584"/>
      <c r="P6" s="1584"/>
      <c r="Q6" s="1584"/>
      <c r="R6" s="1584"/>
      <c r="S6" s="1584"/>
      <c r="T6" s="1584"/>
      <c r="U6" s="1584"/>
      <c r="V6" s="1584"/>
      <c r="W6" s="8"/>
      <c r="X6" s="8"/>
    </row>
    <row r="7" spans="1:24" ht="12" customHeight="1">
      <c r="A7" s="4"/>
      <c r="B7" s="465"/>
      <c r="C7" s="1325"/>
      <c r="D7" s="1325"/>
      <c r="E7" s="1325"/>
      <c r="F7" s="1585" t="s">
        <v>224</v>
      </c>
      <c r="G7" s="1324"/>
      <c r="H7" s="1586" t="s">
        <v>225</v>
      </c>
      <c r="I7" s="1586"/>
      <c r="J7" s="1586"/>
      <c r="K7" s="1324"/>
      <c r="L7" s="1586" t="s">
        <v>226</v>
      </c>
      <c r="M7" s="1586"/>
      <c r="N7" s="1586"/>
      <c r="O7" s="1324"/>
      <c r="P7" s="1586" t="s">
        <v>227</v>
      </c>
      <c r="Q7" s="1586"/>
      <c r="R7" s="1586"/>
      <c r="S7" s="307"/>
      <c r="T7" s="1586" t="s">
        <v>224</v>
      </c>
      <c r="U7" s="1586"/>
      <c r="V7" s="1586"/>
      <c r="W7" s="8"/>
      <c r="X7" s="8"/>
    </row>
    <row r="8" spans="1:24" ht="13.5" customHeight="1">
      <c r="A8" s="4"/>
      <c r="B8" s="1587"/>
      <c r="C8" s="1360" t="s">
        <v>77</v>
      </c>
      <c r="D8" s="1360"/>
      <c r="E8" s="1297"/>
      <c r="F8" s="1588">
        <v>1038.5</v>
      </c>
      <c r="G8" s="1298"/>
      <c r="H8" s="1589">
        <v>1006.9</v>
      </c>
      <c r="I8" s="1589"/>
      <c r="J8" s="1589"/>
      <c r="K8" s="731"/>
      <c r="L8" s="1589">
        <v>1013.3</v>
      </c>
      <c r="M8" s="1589"/>
      <c r="N8" s="1589"/>
      <c r="O8" s="1590"/>
      <c r="P8" s="1589">
        <v>924</v>
      </c>
      <c r="Q8" s="1589"/>
      <c r="R8" s="1589"/>
      <c r="S8" s="1590"/>
      <c r="T8" s="1589">
        <v>928.3</v>
      </c>
      <c r="U8" s="1589"/>
      <c r="V8" s="1589"/>
      <c r="W8" s="1591"/>
      <c r="X8" s="8"/>
    </row>
    <row r="9" spans="1:24" ht="12" customHeight="1">
      <c r="A9" s="4"/>
      <c r="B9" s="465"/>
      <c r="C9" s="1383" t="s">
        <v>81</v>
      </c>
      <c r="D9" s="1383"/>
      <c r="E9" s="1325"/>
      <c r="F9" s="1592">
        <v>514.29999999999995</v>
      </c>
      <c r="G9" s="1316"/>
      <c r="H9" s="1593">
        <v>504.2</v>
      </c>
      <c r="I9" s="1593"/>
      <c r="J9" s="1593"/>
      <c r="K9" s="296"/>
      <c r="L9" s="1593">
        <v>507.2</v>
      </c>
      <c r="M9" s="1593"/>
      <c r="N9" s="1593"/>
      <c r="O9" s="1594"/>
      <c r="P9" s="1593">
        <v>466.5</v>
      </c>
      <c r="Q9" s="1593"/>
      <c r="R9" s="1593"/>
      <c r="S9" s="1594"/>
      <c r="T9" s="1593">
        <v>453.5</v>
      </c>
      <c r="U9" s="1593"/>
      <c r="V9" s="1593"/>
      <c r="W9" s="8"/>
      <c r="X9" s="111"/>
    </row>
    <row r="10" spans="1:24" ht="12" customHeight="1">
      <c r="A10" s="4"/>
      <c r="B10" s="465"/>
      <c r="C10" s="1383" t="s">
        <v>80</v>
      </c>
      <c r="D10" s="1383"/>
      <c r="E10" s="1325"/>
      <c r="F10" s="1592">
        <v>524.20000000000005</v>
      </c>
      <c r="G10" s="1316"/>
      <c r="H10" s="1593">
        <v>502.8</v>
      </c>
      <c r="I10" s="1593"/>
      <c r="J10" s="1593"/>
      <c r="K10" s="296"/>
      <c r="L10" s="1593">
        <v>506.1</v>
      </c>
      <c r="M10" s="1593"/>
      <c r="N10" s="1593"/>
      <c r="O10" s="1594"/>
      <c r="P10" s="1593">
        <v>457.5</v>
      </c>
      <c r="Q10" s="1593"/>
      <c r="R10" s="1593"/>
      <c r="S10" s="1594"/>
      <c r="T10" s="1593">
        <v>474.7</v>
      </c>
      <c r="U10" s="1593"/>
      <c r="V10" s="1593"/>
      <c r="W10" s="111"/>
      <c r="X10" s="111"/>
    </row>
    <row r="11" spans="1:24" ht="3.75" customHeight="1">
      <c r="A11" s="4"/>
      <c r="B11" s="465"/>
      <c r="C11" s="1383"/>
      <c r="D11" s="1383"/>
      <c r="E11" s="20"/>
      <c r="F11" s="1592"/>
      <c r="G11" s="1301"/>
      <c r="H11" s="1593"/>
      <c r="I11" s="1593"/>
      <c r="J11" s="1593"/>
      <c r="K11" s="296"/>
      <c r="L11" s="1593"/>
      <c r="M11" s="1593"/>
      <c r="N11" s="1593"/>
      <c r="O11" s="1594"/>
      <c r="P11" s="1593"/>
      <c r="Q11" s="1593"/>
      <c r="R11" s="1593"/>
      <c r="S11" s="1594"/>
      <c r="T11" s="1593"/>
      <c r="U11" s="1593"/>
      <c r="V11" s="1593"/>
      <c r="W11" s="18"/>
      <c r="X11" s="18"/>
    </row>
    <row r="12" spans="1:24" ht="12" customHeight="1">
      <c r="A12" s="4"/>
      <c r="B12" s="465"/>
      <c r="C12" s="1383" t="s">
        <v>311</v>
      </c>
      <c r="D12" s="1383"/>
      <c r="E12" s="1325"/>
      <c r="F12" s="1592">
        <v>682.5</v>
      </c>
      <c r="G12" s="1316"/>
      <c r="H12" s="1593">
        <v>688.7</v>
      </c>
      <c r="I12" s="1593"/>
      <c r="J12" s="1593"/>
      <c r="K12" s="296"/>
      <c r="L12" s="1593">
        <v>709.3</v>
      </c>
      <c r="M12" s="1593"/>
      <c r="N12" s="1593"/>
      <c r="O12" s="1594"/>
      <c r="P12" s="1593">
        <v>673.3</v>
      </c>
      <c r="Q12" s="1593"/>
      <c r="R12" s="1593"/>
      <c r="S12" s="1594"/>
      <c r="T12" s="1593">
        <v>683.1</v>
      </c>
      <c r="U12" s="1593"/>
      <c r="V12" s="1593"/>
      <c r="W12" s="111"/>
      <c r="X12" s="111"/>
    </row>
    <row r="13" spans="1:24" ht="12" customHeight="1">
      <c r="A13" s="4"/>
      <c r="B13" s="465"/>
      <c r="C13" s="149"/>
      <c r="D13" s="1299" t="s">
        <v>81</v>
      </c>
      <c r="E13" s="1325"/>
      <c r="F13" s="1595">
        <v>339.5</v>
      </c>
      <c r="G13" s="1296"/>
      <c r="H13" s="1596">
        <v>344.5</v>
      </c>
      <c r="I13" s="1596"/>
      <c r="J13" s="1596"/>
      <c r="K13" s="297"/>
      <c r="L13" s="1596">
        <v>347.6</v>
      </c>
      <c r="M13" s="1596"/>
      <c r="N13" s="1596"/>
      <c r="O13" s="1594"/>
      <c r="P13" s="1596">
        <v>332.3</v>
      </c>
      <c r="Q13" s="1596"/>
      <c r="R13" s="1596"/>
      <c r="S13" s="1594"/>
      <c r="T13" s="1596">
        <v>331.1</v>
      </c>
      <c r="U13" s="1596"/>
      <c r="V13" s="1596"/>
      <c r="W13" s="16"/>
      <c r="X13" s="16"/>
    </row>
    <row r="14" spans="1:24" ht="12" customHeight="1">
      <c r="A14" s="4"/>
      <c r="B14" s="465"/>
      <c r="C14" s="149"/>
      <c r="D14" s="1299" t="s">
        <v>80</v>
      </c>
      <c r="E14" s="1325"/>
      <c r="F14" s="1595">
        <v>343</v>
      </c>
      <c r="G14" s="1296"/>
      <c r="H14" s="1596">
        <v>344.3</v>
      </c>
      <c r="I14" s="1596"/>
      <c r="J14" s="1596"/>
      <c r="K14" s="297"/>
      <c r="L14" s="1596">
        <v>361.7</v>
      </c>
      <c r="M14" s="1596"/>
      <c r="N14" s="1596"/>
      <c r="O14" s="1594"/>
      <c r="P14" s="1596">
        <v>341</v>
      </c>
      <c r="Q14" s="1596"/>
      <c r="R14" s="1596"/>
      <c r="S14" s="1594"/>
      <c r="T14" s="1596">
        <v>352.1</v>
      </c>
      <c r="U14" s="1596"/>
      <c r="V14" s="1596"/>
      <c r="W14" s="16"/>
      <c r="X14" s="16"/>
    </row>
    <row r="15" spans="1:24" ht="3.75" customHeight="1">
      <c r="A15" s="4"/>
      <c r="B15" s="465"/>
      <c r="C15" s="149"/>
      <c r="D15" s="1299"/>
      <c r="E15" s="1325"/>
      <c r="F15" s="1592"/>
      <c r="G15" s="1316"/>
      <c r="H15" s="1593"/>
      <c r="I15" s="1593"/>
      <c r="J15" s="1593"/>
      <c r="K15" s="296"/>
      <c r="L15" s="1593"/>
      <c r="M15" s="1593"/>
      <c r="N15" s="1593"/>
      <c r="O15" s="1594"/>
      <c r="P15" s="1593"/>
      <c r="Q15" s="1593"/>
      <c r="R15" s="1593"/>
      <c r="S15" s="1594"/>
      <c r="T15" s="1593"/>
      <c r="U15" s="1593"/>
      <c r="V15" s="1593"/>
      <c r="W15" s="16"/>
      <c r="X15" s="16"/>
    </row>
    <row r="16" spans="1:24" ht="12" customHeight="1">
      <c r="A16" s="4"/>
      <c r="B16" s="465"/>
      <c r="C16" s="1383" t="s">
        <v>202</v>
      </c>
      <c r="D16" s="1383"/>
      <c r="E16" s="1325"/>
      <c r="F16" s="1592">
        <v>280.5</v>
      </c>
      <c r="G16" s="1316"/>
      <c r="H16" s="1593">
        <v>253.2</v>
      </c>
      <c r="I16" s="1593"/>
      <c r="J16" s="1593"/>
      <c r="K16" s="296"/>
      <c r="L16" s="1593">
        <v>244.5</v>
      </c>
      <c r="M16" s="1593"/>
      <c r="N16" s="1593"/>
      <c r="O16" s="1594"/>
      <c r="P16" s="1593">
        <v>203.2</v>
      </c>
      <c r="Q16" s="1593"/>
      <c r="R16" s="1593"/>
      <c r="S16" s="1594"/>
      <c r="T16" s="1593">
        <v>205.2</v>
      </c>
      <c r="U16" s="1593"/>
      <c r="V16" s="1593"/>
      <c r="W16" s="238"/>
      <c r="X16" s="111"/>
    </row>
    <row r="17" spans="1:24" ht="12" customHeight="1">
      <c r="A17" s="4"/>
      <c r="B17" s="465"/>
      <c r="C17" s="149"/>
      <c r="D17" s="1299" t="s">
        <v>81</v>
      </c>
      <c r="E17" s="1325"/>
      <c r="F17" s="1595">
        <v>140.80000000000001</v>
      </c>
      <c r="G17" s="1296"/>
      <c r="H17" s="1596">
        <v>129.4</v>
      </c>
      <c r="I17" s="1596"/>
      <c r="J17" s="1596"/>
      <c r="K17" s="297"/>
      <c r="L17" s="1596">
        <v>130.19999999999999</v>
      </c>
      <c r="M17" s="1596"/>
      <c r="N17" s="1596"/>
      <c r="O17" s="1594"/>
      <c r="P17" s="1596">
        <v>112</v>
      </c>
      <c r="Q17" s="1596"/>
      <c r="R17" s="1596"/>
      <c r="S17" s="1594"/>
      <c r="T17" s="1596">
        <v>104.4</v>
      </c>
      <c r="U17" s="1596"/>
      <c r="V17" s="1596"/>
      <c r="W17" s="16"/>
      <c r="X17" s="16"/>
    </row>
    <row r="18" spans="1:24" ht="12" customHeight="1">
      <c r="A18" s="4"/>
      <c r="B18" s="465"/>
      <c r="C18" s="149"/>
      <c r="D18" s="1299" t="s">
        <v>80</v>
      </c>
      <c r="E18" s="1325"/>
      <c r="F18" s="1595">
        <v>139.6</v>
      </c>
      <c r="G18" s="1296"/>
      <c r="H18" s="1596">
        <v>123.8</v>
      </c>
      <c r="I18" s="1596"/>
      <c r="J18" s="1596"/>
      <c r="K18" s="297"/>
      <c r="L18" s="1596">
        <v>114.4</v>
      </c>
      <c r="M18" s="1596"/>
      <c r="N18" s="1596"/>
      <c r="O18" s="1594"/>
      <c r="P18" s="1596">
        <v>91.1</v>
      </c>
      <c r="Q18" s="1596"/>
      <c r="R18" s="1596"/>
      <c r="S18" s="1594"/>
      <c r="T18" s="1596">
        <v>101</v>
      </c>
      <c r="U18" s="1596"/>
      <c r="V18" s="1596"/>
      <c r="W18" s="16"/>
      <c r="X18" s="16"/>
    </row>
    <row r="19" spans="1:24" ht="3.75" customHeight="1">
      <c r="A19" s="4"/>
      <c r="B19" s="465"/>
      <c r="C19" s="149"/>
      <c r="D19" s="1299"/>
      <c r="E19" s="1325"/>
      <c r="F19" s="1592"/>
      <c r="G19" s="1296"/>
      <c r="H19" s="1593"/>
      <c r="I19" s="1593"/>
      <c r="J19" s="1593"/>
      <c r="K19" s="297"/>
      <c r="L19" s="1593"/>
      <c r="M19" s="1593"/>
      <c r="N19" s="1593"/>
      <c r="O19" s="1594"/>
      <c r="P19" s="1593"/>
      <c r="Q19" s="1593"/>
      <c r="R19" s="1593"/>
      <c r="S19" s="1594"/>
      <c r="T19" s="1593"/>
      <c r="U19" s="1593"/>
      <c r="V19" s="1593"/>
      <c r="W19" s="16"/>
      <c r="X19" s="16"/>
    </row>
    <row r="20" spans="1:24" ht="12" customHeight="1">
      <c r="A20" s="4"/>
      <c r="B20" s="465"/>
      <c r="C20" s="1383" t="s">
        <v>312</v>
      </c>
      <c r="D20" s="1383"/>
      <c r="E20" s="1325"/>
      <c r="F20" s="1592">
        <v>75.400000000000006</v>
      </c>
      <c r="G20" s="1316"/>
      <c r="H20" s="1593">
        <v>65.2</v>
      </c>
      <c r="I20" s="1593"/>
      <c r="J20" s="1593"/>
      <c r="K20" s="296"/>
      <c r="L20" s="1593">
        <v>59.4</v>
      </c>
      <c r="M20" s="1593"/>
      <c r="N20" s="1593"/>
      <c r="O20" s="1594"/>
      <c r="P20" s="1593">
        <v>47.5</v>
      </c>
      <c r="Q20" s="1593"/>
      <c r="R20" s="1593"/>
      <c r="S20" s="1316"/>
      <c r="T20" s="1593">
        <v>39.799999999999997</v>
      </c>
      <c r="U20" s="1593"/>
      <c r="V20" s="1593"/>
      <c r="W20" s="238"/>
      <c r="X20" s="111"/>
    </row>
    <row r="21" spans="1:24" ht="12" customHeight="1">
      <c r="A21" s="4"/>
      <c r="B21" s="465"/>
      <c r="C21" s="149"/>
      <c r="D21" s="1299" t="s">
        <v>81</v>
      </c>
      <c r="E21" s="1325"/>
      <c r="F21" s="1595">
        <v>34.1</v>
      </c>
      <c r="G21" s="1296"/>
      <c r="H21" s="1596">
        <v>30.5</v>
      </c>
      <c r="I21" s="1596"/>
      <c r="J21" s="1596"/>
      <c r="K21" s="297"/>
      <c r="L21" s="1596">
        <v>29.5</v>
      </c>
      <c r="M21" s="1596"/>
      <c r="N21" s="1596"/>
      <c r="O21" s="1594"/>
      <c r="P21" s="1596">
        <v>22</v>
      </c>
      <c r="Q21" s="1596"/>
      <c r="R21" s="1596"/>
      <c r="S21" s="1296"/>
      <c r="T21" s="1596">
        <v>18.3</v>
      </c>
      <c r="U21" s="1596"/>
      <c r="V21" s="1596"/>
      <c r="W21" s="16"/>
      <c r="X21" s="16"/>
    </row>
    <row r="22" spans="1:24" ht="12" customHeight="1">
      <c r="A22" s="4"/>
      <c r="B22" s="465"/>
      <c r="C22" s="149"/>
      <c r="D22" s="1299" t="s">
        <v>80</v>
      </c>
      <c r="E22" s="1325"/>
      <c r="F22" s="1595">
        <v>41.5</v>
      </c>
      <c r="G22" s="293"/>
      <c r="H22" s="1596">
        <v>34.6</v>
      </c>
      <c r="I22" s="1596"/>
      <c r="J22" s="1596"/>
      <c r="K22" s="297"/>
      <c r="L22" s="1596">
        <v>30.1</v>
      </c>
      <c r="M22" s="1596"/>
      <c r="N22" s="1596"/>
      <c r="O22" s="1597"/>
      <c r="P22" s="1596">
        <v>25.4</v>
      </c>
      <c r="Q22" s="1596"/>
      <c r="R22" s="1596"/>
      <c r="S22" s="1296"/>
      <c r="T22" s="1596">
        <v>21.7</v>
      </c>
      <c r="U22" s="1596"/>
      <c r="V22" s="1596"/>
      <c r="W22" s="16"/>
      <c r="X22" s="16"/>
    </row>
    <row r="23" spans="1:24" ht="2.25" customHeight="1">
      <c r="A23" s="4"/>
      <c r="B23" s="465"/>
      <c r="C23" s="149"/>
      <c r="D23" s="149"/>
      <c r="E23" s="1325"/>
      <c r="F23" s="1578"/>
      <c r="G23" s="8"/>
      <c r="H23" s="8"/>
      <c r="I23" s="8"/>
      <c r="J23" s="16"/>
      <c r="K23" s="16"/>
      <c r="L23" s="16"/>
      <c r="M23" s="16"/>
      <c r="N23" s="16"/>
      <c r="O23" s="16"/>
      <c r="P23" s="16"/>
      <c r="Q23" s="16"/>
      <c r="R23" s="8"/>
      <c r="S23" s="8"/>
      <c r="T23" s="1598"/>
      <c r="U23" s="1598"/>
      <c r="V23" s="1598"/>
      <c r="W23" s="8"/>
      <c r="X23" s="4"/>
    </row>
    <row r="24" spans="1:24" ht="12" customHeight="1">
      <c r="A24" s="4"/>
      <c r="B24" s="465"/>
      <c r="C24" s="54" t="s">
        <v>313</v>
      </c>
      <c r="D24" s="145"/>
      <c r="E24" s="145"/>
      <c r="F24" s="1599"/>
      <c r="G24" s="145"/>
      <c r="H24" s="145"/>
      <c r="I24" s="145"/>
      <c r="J24" s="1600" t="s">
        <v>112</v>
      </c>
      <c r="K24" s="145"/>
      <c r="L24" s="145"/>
      <c r="M24" s="145"/>
      <c r="N24" s="145"/>
      <c r="O24" s="145"/>
      <c r="P24" s="145"/>
      <c r="Q24" s="145"/>
      <c r="R24" s="145"/>
      <c r="S24" s="145"/>
      <c r="T24" s="145"/>
      <c r="U24" s="145"/>
      <c r="V24" s="145"/>
      <c r="W24" s="8"/>
      <c r="X24" s="4"/>
    </row>
    <row r="25" spans="1:24" ht="6" customHeight="1" thickBot="1">
      <c r="A25" s="4"/>
      <c r="B25" s="465"/>
      <c r="C25" s="30"/>
      <c r="D25" s="1325"/>
      <c r="E25" s="1325"/>
      <c r="F25" s="1601"/>
      <c r="G25" s="1325"/>
      <c r="H25" s="1325"/>
      <c r="I25" s="1325"/>
      <c r="J25" s="1325"/>
      <c r="K25" s="1325"/>
      <c r="L25" s="1312"/>
      <c r="M25" s="1312"/>
      <c r="N25" s="1312"/>
      <c r="O25" s="1312"/>
      <c r="P25" s="1312"/>
      <c r="Q25" s="1312"/>
      <c r="R25" s="1312"/>
      <c r="S25" s="1312"/>
      <c r="T25" s="1312"/>
      <c r="U25" s="1312"/>
      <c r="V25" s="1295"/>
      <c r="W25" s="8"/>
      <c r="X25" s="4"/>
    </row>
    <row r="26" spans="1:24" ht="13.5" thickBot="1">
      <c r="A26" s="4"/>
      <c r="B26" s="465"/>
      <c r="C26" s="1602" t="s">
        <v>16</v>
      </c>
      <c r="D26" s="1603"/>
      <c r="E26" s="1603"/>
      <c r="F26" s="1603"/>
      <c r="G26" s="1603"/>
      <c r="H26" s="1603"/>
      <c r="I26" s="1603"/>
      <c r="J26" s="1603"/>
      <c r="K26" s="1603"/>
      <c r="L26" s="1603"/>
      <c r="M26" s="1603"/>
      <c r="N26" s="1603"/>
      <c r="O26" s="1603"/>
      <c r="P26" s="1603"/>
      <c r="Q26" s="1603"/>
      <c r="R26" s="1603"/>
      <c r="S26" s="1603"/>
      <c r="T26" s="1603"/>
      <c r="U26" s="1603"/>
      <c r="V26" s="1604"/>
      <c r="W26" s="8"/>
      <c r="X26" s="4"/>
    </row>
    <row r="27" spans="1:24" ht="3" customHeight="1">
      <c r="A27" s="4"/>
      <c r="B27" s="465"/>
      <c r="C27" s="8"/>
      <c r="D27" s="8"/>
      <c r="E27" s="8"/>
      <c r="F27" s="1578"/>
      <c r="G27" s="8"/>
      <c r="H27" s="8"/>
      <c r="I27" s="8"/>
      <c r="J27" s="8"/>
      <c r="K27" s="8"/>
      <c r="L27" s="8"/>
      <c r="M27" s="8"/>
      <c r="N27" s="8"/>
      <c r="O27" s="8"/>
      <c r="P27" s="8"/>
      <c r="Q27" s="8"/>
      <c r="R27" s="312"/>
      <c r="S27" s="281"/>
      <c r="T27" s="312"/>
      <c r="U27" s="312"/>
      <c r="V27" s="1295"/>
      <c r="W27" s="8"/>
      <c r="X27" s="4"/>
    </row>
    <row r="28" spans="1:24" ht="13.5" customHeight="1">
      <c r="A28" s="4"/>
      <c r="B28" s="465"/>
      <c r="C28" s="1605" t="s">
        <v>314</v>
      </c>
      <c r="D28" s="1606"/>
      <c r="E28" s="1606"/>
      <c r="F28" s="1606"/>
      <c r="G28" s="1606"/>
      <c r="H28" s="1606"/>
      <c r="I28" s="1606"/>
      <c r="J28" s="1606"/>
      <c r="K28" s="1606"/>
      <c r="L28" s="1606"/>
      <c r="M28" s="1606"/>
      <c r="N28" s="1606"/>
      <c r="O28" s="1606"/>
      <c r="P28" s="1606"/>
      <c r="Q28" s="1606"/>
      <c r="R28" s="1606"/>
      <c r="S28" s="1606"/>
      <c r="T28" s="1606"/>
      <c r="U28" s="1606"/>
      <c r="V28" s="1607"/>
      <c r="W28" s="8"/>
      <c r="X28" s="4"/>
    </row>
    <row r="29" spans="1:24" ht="3.75" customHeight="1">
      <c r="A29" s="4"/>
      <c r="B29" s="465"/>
      <c r="C29" s="1608" t="s">
        <v>87</v>
      </c>
      <c r="D29" s="1608"/>
      <c r="E29" s="1609"/>
      <c r="G29" s="1610"/>
      <c r="H29" s="1610"/>
      <c r="I29" s="1609"/>
      <c r="K29" s="1610"/>
      <c r="L29" s="1610"/>
      <c r="M29" s="1609"/>
      <c r="O29" s="1609"/>
      <c r="Q29" s="1610"/>
      <c r="R29" s="1610"/>
      <c r="S29" s="1609"/>
      <c r="T29" s="4"/>
      <c r="U29" s="4"/>
      <c r="V29" s="1610"/>
      <c r="W29" s="8"/>
      <c r="X29" s="4"/>
    </row>
    <row r="30" spans="1:24" ht="11.25" customHeight="1">
      <c r="A30" s="4"/>
      <c r="B30" s="465"/>
      <c r="C30" s="1433"/>
      <c r="D30" s="1433"/>
      <c r="E30" s="4"/>
      <c r="G30" s="1611"/>
      <c r="H30" s="1612">
        <v>2011</v>
      </c>
      <c r="I30" s="1613"/>
      <c r="J30" s="1614" t="s">
        <v>622</v>
      </c>
      <c r="K30" s="1614"/>
      <c r="L30" s="1614"/>
      <c r="M30" s="1610"/>
      <c r="N30" s="1615">
        <v>2012</v>
      </c>
      <c r="O30" s="1613"/>
      <c r="P30" s="1616" t="s">
        <v>395</v>
      </c>
      <c r="Q30" s="1616"/>
      <c r="R30" s="1616"/>
      <c r="S30" s="1613"/>
      <c r="T30" s="1616" t="s">
        <v>623</v>
      </c>
      <c r="U30" s="1616"/>
      <c r="V30" s="1616"/>
      <c r="W30" s="18"/>
      <c r="X30" s="4"/>
    </row>
    <row r="31" spans="1:24" s="12" customFormat="1" ht="21.75" customHeight="1">
      <c r="A31" s="11"/>
      <c r="B31" s="464"/>
      <c r="C31" s="1617"/>
      <c r="D31" s="1617"/>
      <c r="E31" s="1617"/>
      <c r="F31" s="1618"/>
      <c r="G31" s="1611"/>
      <c r="H31" s="1611" t="s">
        <v>315</v>
      </c>
      <c r="I31" s="1619"/>
      <c r="J31" s="1620" t="s">
        <v>316</v>
      </c>
      <c r="K31" s="1621"/>
      <c r="L31" s="1622" t="s">
        <v>317</v>
      </c>
      <c r="M31" s="1619"/>
      <c r="N31" s="1623" t="s">
        <v>315</v>
      </c>
      <c r="O31" s="307"/>
      <c r="P31" s="1620" t="s">
        <v>316</v>
      </c>
      <c r="Q31" s="1621"/>
      <c r="R31" s="1622" t="s">
        <v>317</v>
      </c>
      <c r="S31" s="1624"/>
      <c r="T31" s="1620" t="s">
        <v>316</v>
      </c>
      <c r="U31" s="1621"/>
      <c r="V31" s="1622" t="s">
        <v>317</v>
      </c>
      <c r="W31" s="18"/>
      <c r="X31" s="11"/>
    </row>
    <row r="32" spans="1:24" s="1638" customFormat="1" ht="9.75" customHeight="1">
      <c r="A32" s="1625"/>
      <c r="B32" s="1626"/>
      <c r="C32" s="1627" t="s">
        <v>77</v>
      </c>
      <c r="D32" s="1627"/>
      <c r="E32" s="1628"/>
      <c r="F32" s="1629"/>
      <c r="G32" s="1630"/>
      <c r="H32" s="1631">
        <f>+H34+H41+H42</f>
        <v>539120</v>
      </c>
      <c r="I32" s="1632"/>
      <c r="J32" s="1633">
        <f>+J34+J41+J42</f>
        <v>515254</v>
      </c>
      <c r="K32" s="1634"/>
      <c r="L32" s="1635">
        <f>+J32/H32*100</f>
        <v>95.6</v>
      </c>
      <c r="M32" s="1636"/>
      <c r="N32" s="1630">
        <f>+N34+N41+N42</f>
        <v>786921</v>
      </c>
      <c r="O32" s="1637"/>
      <c r="P32" s="1636">
        <f>+P34+P41+P42</f>
        <v>499776</v>
      </c>
      <c r="Q32" s="1636"/>
      <c r="R32" s="1635">
        <f>+P32/N32*100</f>
        <v>63.5</v>
      </c>
      <c r="S32" s="1632"/>
      <c r="T32" s="1636">
        <f>+T34+T41+T42</f>
        <v>570244</v>
      </c>
      <c r="U32" s="1636"/>
      <c r="V32" s="1635">
        <f>+T32/N32*100</f>
        <v>72.5</v>
      </c>
      <c r="W32" s="18"/>
      <c r="X32" s="1625"/>
    </row>
    <row r="33" spans="1:24" s="9" customFormat="1" ht="9.75" customHeight="1">
      <c r="A33" s="1639"/>
      <c r="B33" s="1640"/>
      <c r="C33" s="1641" t="s">
        <v>318</v>
      </c>
      <c r="D33" s="1641"/>
      <c r="E33" s="1641"/>
      <c r="F33" s="1642"/>
      <c r="G33" s="1643"/>
      <c r="H33" s="1643"/>
      <c r="I33" s="472"/>
      <c r="J33" s="492"/>
      <c r="K33" s="472"/>
      <c r="L33" s="1644"/>
      <c r="M33" s="1645"/>
      <c r="N33" s="1643"/>
      <c r="O33" s="1643"/>
      <c r="P33" s="1645"/>
      <c r="Q33" s="1645"/>
      <c r="R33" s="1643"/>
      <c r="S33" s="1645"/>
      <c r="T33" s="1645"/>
      <c r="U33" s="1645"/>
      <c r="V33" s="1643"/>
      <c r="W33" s="18"/>
      <c r="X33" s="1639"/>
    </row>
    <row r="34" spans="1:24" s="1648" customFormat="1" ht="9.75" customHeight="1">
      <c r="A34" s="1646"/>
      <c r="B34" s="1647"/>
      <c r="D34" s="1649" t="s">
        <v>339</v>
      </c>
      <c r="E34" s="1650"/>
      <c r="F34" s="1651"/>
      <c r="G34" s="1652"/>
      <c r="H34" s="1653">
        <f>+H35+H40</f>
        <v>215786</v>
      </c>
      <c r="I34" s="1654"/>
      <c r="J34" s="1655">
        <v>161378</v>
      </c>
      <c r="K34" s="14"/>
      <c r="L34" s="1656">
        <f t="shared" ref="L34:L48" si="0">+J34/H34*100</f>
        <v>74.8</v>
      </c>
      <c r="M34" s="1657"/>
      <c r="N34" s="1652">
        <v>242667</v>
      </c>
      <c r="O34" s="1652"/>
      <c r="P34" s="1658">
        <v>146627</v>
      </c>
      <c r="Q34" s="1658"/>
      <c r="R34" s="1659">
        <f t="shared" ref="R34:R48" si="1">+P34/N34*100</f>
        <v>60.4</v>
      </c>
      <c r="S34" s="1660"/>
      <c r="T34" s="1658">
        <v>158042</v>
      </c>
      <c r="U34" s="1658"/>
      <c r="V34" s="1659">
        <f t="shared" ref="V34:V48" si="2">+T34/N34*100</f>
        <v>65.099999999999994</v>
      </c>
      <c r="W34" s="14"/>
      <c r="X34" s="1646"/>
    </row>
    <row r="35" spans="1:24" s="1675" customFormat="1" ht="9.75" customHeight="1">
      <c r="A35" s="1661"/>
      <c r="B35" s="1662"/>
      <c r="C35" s="1663"/>
      <c r="D35" s="1664" t="s">
        <v>340</v>
      </c>
      <c r="E35" s="1665"/>
      <c r="F35" s="1666"/>
      <c r="G35" s="1667"/>
      <c r="H35" s="1668">
        <v>125786</v>
      </c>
      <c r="I35" s="320"/>
      <c r="J35" s="1669">
        <v>101243</v>
      </c>
      <c r="K35" s="320"/>
      <c r="L35" s="1670">
        <f t="shared" si="0"/>
        <v>80.5</v>
      </c>
      <c r="M35" s="1671"/>
      <c r="N35" s="1667">
        <v>167467</v>
      </c>
      <c r="O35" s="1667"/>
      <c r="P35" s="1672">
        <v>92798</v>
      </c>
      <c r="Q35" s="1672"/>
      <c r="R35" s="1673">
        <f t="shared" si="1"/>
        <v>55.4</v>
      </c>
      <c r="S35" s="1674"/>
      <c r="T35" s="1672">
        <v>100985</v>
      </c>
      <c r="U35" s="1672"/>
      <c r="V35" s="1673">
        <f t="shared" si="2"/>
        <v>60.3</v>
      </c>
      <c r="W35" s="18"/>
      <c r="X35" s="1661"/>
    </row>
    <row r="36" spans="1:24" s="1675" customFormat="1" ht="9.75" customHeight="1">
      <c r="A36" s="1661"/>
      <c r="B36" s="1662"/>
      <c r="C36" s="1663"/>
      <c r="D36" s="1676" t="s">
        <v>650</v>
      </c>
      <c r="E36" s="1677"/>
      <c r="F36" s="1666"/>
      <c r="G36" s="1667"/>
      <c r="H36" s="1668">
        <v>45877</v>
      </c>
      <c r="I36" s="320"/>
      <c r="J36" s="1669">
        <v>31209</v>
      </c>
      <c r="K36" s="320"/>
      <c r="L36" s="1670">
        <f t="shared" si="0"/>
        <v>68</v>
      </c>
      <c r="M36" s="1671"/>
      <c r="N36" s="1667">
        <v>62376</v>
      </c>
      <c r="O36" s="1667"/>
      <c r="P36" s="1672">
        <v>23493</v>
      </c>
      <c r="Q36" s="1672"/>
      <c r="R36" s="1673">
        <f t="shared" si="1"/>
        <v>37.700000000000003</v>
      </c>
      <c r="S36" s="1674"/>
      <c r="T36" s="1672">
        <v>25511</v>
      </c>
      <c r="U36" s="1672"/>
      <c r="V36" s="1673">
        <f t="shared" si="2"/>
        <v>40.9</v>
      </c>
      <c r="W36" s="18"/>
      <c r="X36" s="1661"/>
    </row>
    <row r="37" spans="1:24" s="1675" customFormat="1" ht="9.75" customHeight="1">
      <c r="A37" s="1661"/>
      <c r="B37" s="1662"/>
      <c r="C37" s="1663"/>
      <c r="D37" s="1676" t="s">
        <v>341</v>
      </c>
      <c r="E37" s="1677"/>
      <c r="F37" s="1666"/>
      <c r="G37" s="1667"/>
      <c r="H37" s="1668">
        <v>12654</v>
      </c>
      <c r="I37" s="320"/>
      <c r="J37" s="1669">
        <v>9467</v>
      </c>
      <c r="K37" s="320"/>
      <c r="L37" s="1670">
        <f t="shared" si="0"/>
        <v>74.8</v>
      </c>
      <c r="M37" s="1671"/>
      <c r="N37" s="1667">
        <v>23220</v>
      </c>
      <c r="O37" s="1667"/>
      <c r="P37" s="1672">
        <v>10013</v>
      </c>
      <c r="Q37" s="1672"/>
      <c r="R37" s="1673">
        <f t="shared" si="1"/>
        <v>43.1</v>
      </c>
      <c r="S37" s="1674"/>
      <c r="T37" s="1672">
        <v>12045</v>
      </c>
      <c r="U37" s="1672"/>
      <c r="V37" s="1673">
        <f t="shared" si="2"/>
        <v>51.9</v>
      </c>
      <c r="W37" s="18"/>
      <c r="X37" s="1661"/>
    </row>
    <row r="38" spans="1:24" s="1675" customFormat="1" ht="9.75" customHeight="1">
      <c r="A38" s="1661"/>
      <c r="B38" s="1662"/>
      <c r="C38" s="1663"/>
      <c r="D38" s="1676" t="s">
        <v>342</v>
      </c>
      <c r="E38" s="1677"/>
      <c r="F38" s="1666"/>
      <c r="G38" s="1667"/>
      <c r="H38" s="1668">
        <v>64730</v>
      </c>
      <c r="I38" s="320"/>
      <c r="J38" s="1669">
        <v>58254</v>
      </c>
      <c r="K38" s="320"/>
      <c r="L38" s="1670">
        <f t="shared" si="0"/>
        <v>90</v>
      </c>
      <c r="M38" s="1671"/>
      <c r="N38" s="1667">
        <v>80828</v>
      </c>
      <c r="O38" s="1667"/>
      <c r="P38" s="1672">
        <v>57976</v>
      </c>
      <c r="Q38" s="1672"/>
      <c r="R38" s="1673">
        <f t="shared" si="1"/>
        <v>71.7</v>
      </c>
      <c r="S38" s="1674"/>
      <c r="T38" s="1672">
        <v>62026</v>
      </c>
      <c r="U38" s="1672"/>
      <c r="V38" s="1673">
        <f t="shared" si="2"/>
        <v>76.7</v>
      </c>
      <c r="W38" s="18"/>
      <c r="X38" s="1661"/>
    </row>
    <row r="39" spans="1:24" s="1675" customFormat="1" ht="9.75" customHeight="1">
      <c r="A39" s="1661"/>
      <c r="B39" s="1662"/>
      <c r="C39" s="1663"/>
      <c r="D39" s="1678" t="s">
        <v>343</v>
      </c>
      <c r="E39" s="1679"/>
      <c r="F39" s="1666"/>
      <c r="G39" s="1667"/>
      <c r="H39" s="1668">
        <v>2525</v>
      </c>
      <c r="I39" s="320"/>
      <c r="J39" s="1669">
        <v>2313</v>
      </c>
      <c r="K39" s="320"/>
      <c r="L39" s="1670">
        <f t="shared" si="0"/>
        <v>91.6</v>
      </c>
      <c r="M39" s="1671"/>
      <c r="N39" s="1667">
        <v>1043</v>
      </c>
      <c r="O39" s="1667"/>
      <c r="P39" s="1672">
        <v>1316</v>
      </c>
      <c r="Q39" s="1672"/>
      <c r="R39" s="1673">
        <f t="shared" si="1"/>
        <v>126.2</v>
      </c>
      <c r="S39" s="1674"/>
      <c r="T39" s="1672">
        <v>1403</v>
      </c>
      <c r="U39" s="1672"/>
      <c r="V39" s="1673">
        <f t="shared" si="2"/>
        <v>134.5</v>
      </c>
      <c r="W39" s="18"/>
      <c r="X39" s="1661"/>
    </row>
    <row r="40" spans="1:24" s="1675" customFormat="1" ht="9.75" customHeight="1">
      <c r="A40" s="1661"/>
      <c r="B40" s="1662"/>
      <c r="C40" s="1663"/>
      <c r="D40" s="1664" t="s">
        <v>344</v>
      </c>
      <c r="E40" s="1665"/>
      <c r="F40" s="1666"/>
      <c r="G40" s="1667"/>
      <c r="H40" s="1668">
        <v>90000</v>
      </c>
      <c r="I40" s="320"/>
      <c r="J40" s="1669">
        <v>60135</v>
      </c>
      <c r="K40" s="320"/>
      <c r="L40" s="1670">
        <f t="shared" si="0"/>
        <v>66.8</v>
      </c>
      <c r="M40" s="1671"/>
      <c r="N40" s="1667">
        <v>75200</v>
      </c>
      <c r="O40" s="1667"/>
      <c r="P40" s="1672">
        <v>53829</v>
      </c>
      <c r="Q40" s="1672"/>
      <c r="R40" s="1673">
        <f t="shared" si="1"/>
        <v>71.599999999999994</v>
      </c>
      <c r="S40" s="1674"/>
      <c r="T40" s="1672">
        <v>57057</v>
      </c>
      <c r="U40" s="1672"/>
      <c r="V40" s="1673">
        <f t="shared" si="2"/>
        <v>75.900000000000006</v>
      </c>
      <c r="W40" s="18"/>
      <c r="X40" s="1661"/>
    </row>
    <row r="41" spans="1:24" s="1648" customFormat="1" ht="9.75" customHeight="1">
      <c r="A41" s="1646"/>
      <c r="B41" s="1647"/>
      <c r="C41" s="1680"/>
      <c r="D41" s="1649" t="s">
        <v>345</v>
      </c>
      <c r="E41" s="1650"/>
      <c r="F41" s="1651"/>
      <c r="G41" s="1652"/>
      <c r="H41" s="1653">
        <v>309575</v>
      </c>
      <c r="I41" s="1654"/>
      <c r="J41" s="341">
        <v>341347</v>
      </c>
      <c r="K41" s="1654"/>
      <c r="L41" s="1656">
        <f t="shared" si="0"/>
        <v>110.3</v>
      </c>
      <c r="M41" s="1681"/>
      <c r="N41" s="1682">
        <v>529645</v>
      </c>
      <c r="O41" s="1682"/>
      <c r="P41" s="1683">
        <v>340477</v>
      </c>
      <c r="Q41" s="1684"/>
      <c r="R41" s="1659">
        <f t="shared" si="1"/>
        <v>64.3</v>
      </c>
      <c r="S41" s="1660"/>
      <c r="T41" s="1683">
        <v>397785</v>
      </c>
      <c r="U41" s="1684"/>
      <c r="V41" s="1659">
        <f t="shared" si="2"/>
        <v>75.099999999999994</v>
      </c>
      <c r="W41" s="14"/>
      <c r="X41" s="1646"/>
    </row>
    <row r="42" spans="1:24" s="1648" customFormat="1" ht="9.75" customHeight="1">
      <c r="A42" s="1646"/>
      <c r="B42" s="1647"/>
      <c r="C42" s="1680"/>
      <c r="D42" s="1649" t="s">
        <v>346</v>
      </c>
      <c r="E42" s="1650"/>
      <c r="F42" s="1651"/>
      <c r="G42" s="1652"/>
      <c r="H42" s="1653">
        <v>13759</v>
      </c>
      <c r="I42" s="1654"/>
      <c r="J42" s="341">
        <v>12529</v>
      </c>
      <c r="K42" s="1654"/>
      <c r="L42" s="1656">
        <f t="shared" si="0"/>
        <v>91.1</v>
      </c>
      <c r="M42" s="1681"/>
      <c r="N42" s="1682">
        <v>14609</v>
      </c>
      <c r="O42" s="1682"/>
      <c r="P42" s="1683">
        <v>12672</v>
      </c>
      <c r="Q42" s="1684"/>
      <c r="R42" s="1659">
        <f t="shared" si="1"/>
        <v>86.7</v>
      </c>
      <c r="S42" s="1660"/>
      <c r="T42" s="1683">
        <v>14417</v>
      </c>
      <c r="U42" s="1684"/>
      <c r="V42" s="1659">
        <f t="shared" si="2"/>
        <v>98.7</v>
      </c>
      <c r="W42" s="14"/>
      <c r="X42" s="1646"/>
    </row>
    <row r="43" spans="1:24" s="9" customFormat="1" ht="9" customHeight="1">
      <c r="A43" s="1639"/>
      <c r="B43" s="1640"/>
      <c r="C43" s="1641" t="s">
        <v>319</v>
      </c>
      <c r="D43" s="1685"/>
      <c r="E43" s="1685"/>
      <c r="F43" s="1642"/>
      <c r="G43" s="1652"/>
      <c r="H43" s="1686"/>
      <c r="I43" s="320"/>
      <c r="J43" s="1687"/>
      <c r="K43" s="320"/>
      <c r="L43" s="1656"/>
      <c r="M43" s="1688"/>
      <c r="N43" s="1689"/>
      <c r="O43" s="1689"/>
      <c r="P43" s="1688"/>
      <c r="Q43" s="1688"/>
      <c r="R43" s="1659"/>
      <c r="S43" s="1674"/>
      <c r="T43" s="1688"/>
      <c r="U43" s="1688"/>
      <c r="V43" s="1659"/>
      <c r="W43" s="32"/>
      <c r="X43" s="1639"/>
    </row>
    <row r="44" spans="1:24" s="1675" customFormat="1" ht="9.75" customHeight="1">
      <c r="A44" s="1661"/>
      <c r="B44" s="1662"/>
      <c r="C44" s="1663"/>
      <c r="D44" s="1690" t="s">
        <v>347</v>
      </c>
      <c r="E44" s="1691"/>
      <c r="F44" s="1666"/>
      <c r="G44" s="1667"/>
      <c r="H44" s="1668">
        <f>106439+H40</f>
        <v>196439</v>
      </c>
      <c r="I44" s="32"/>
      <c r="J44" s="342">
        <v>159160</v>
      </c>
      <c r="K44" s="1692"/>
      <c r="L44" s="1670">
        <f t="shared" si="0"/>
        <v>81</v>
      </c>
      <c r="M44" s="81"/>
      <c r="N44" s="1693">
        <v>233836</v>
      </c>
      <c r="O44" s="1693"/>
      <c r="P44" s="81">
        <v>148878</v>
      </c>
      <c r="Q44" s="81"/>
      <c r="R44" s="1673">
        <f t="shared" si="1"/>
        <v>63.7</v>
      </c>
      <c r="S44" s="1694"/>
      <c r="T44" s="81">
        <v>160831</v>
      </c>
      <c r="U44" s="81"/>
      <c r="V44" s="1673">
        <f t="shared" si="2"/>
        <v>68.8</v>
      </c>
      <c r="W44" s="1694"/>
      <c r="X44" s="1661"/>
    </row>
    <row r="45" spans="1:24" s="1675" customFormat="1" ht="9.75" customHeight="1">
      <c r="A45" s="1661"/>
      <c r="B45" s="1662"/>
      <c r="C45" s="1663"/>
      <c r="D45" s="1690" t="s">
        <v>348</v>
      </c>
      <c r="E45" s="1691"/>
      <c r="F45" s="1666"/>
      <c r="G45" s="1667"/>
      <c r="H45" s="1668">
        <f>+H46+H47</f>
        <v>262985</v>
      </c>
      <c r="I45" s="32"/>
      <c r="J45" s="342">
        <v>282925</v>
      </c>
      <c r="K45" s="1692"/>
      <c r="L45" s="1670">
        <f t="shared" si="0"/>
        <v>107.6</v>
      </c>
      <c r="M45" s="81"/>
      <c r="N45" s="1693">
        <v>363381</v>
      </c>
      <c r="O45" s="1693"/>
      <c r="P45" s="81">
        <v>331398</v>
      </c>
      <c r="Q45" s="81"/>
      <c r="R45" s="1673">
        <f t="shared" si="1"/>
        <v>91.2</v>
      </c>
      <c r="S45" s="1694"/>
      <c r="T45" s="81">
        <v>366105</v>
      </c>
      <c r="U45" s="81"/>
      <c r="V45" s="1673">
        <f t="shared" si="2"/>
        <v>100.7</v>
      </c>
      <c r="W45" s="1694"/>
      <c r="X45" s="1661"/>
    </row>
    <row r="46" spans="1:24" s="1675" customFormat="1" ht="9.75" customHeight="1">
      <c r="A46" s="1661"/>
      <c r="B46" s="1662"/>
      <c r="C46" s="1663"/>
      <c r="D46" s="1691" t="s">
        <v>349</v>
      </c>
      <c r="E46" s="1676"/>
      <c r="F46" s="1666"/>
      <c r="G46" s="1667"/>
      <c r="H46" s="1668">
        <v>167061</v>
      </c>
      <c r="I46" s="32"/>
      <c r="J46" s="342">
        <v>172444</v>
      </c>
      <c r="K46" s="1692"/>
      <c r="L46" s="1670">
        <f t="shared" si="0"/>
        <v>103.2</v>
      </c>
      <c r="M46" s="81"/>
      <c r="N46" s="1693">
        <v>256335</v>
      </c>
      <c r="O46" s="1693"/>
      <c r="P46" s="81">
        <v>206353</v>
      </c>
      <c r="Q46" s="81"/>
      <c r="R46" s="1673">
        <f t="shared" si="1"/>
        <v>80.5</v>
      </c>
      <c r="S46" s="1694"/>
      <c r="T46" s="81">
        <v>228885</v>
      </c>
      <c r="U46" s="81"/>
      <c r="V46" s="1673">
        <f t="shared" si="2"/>
        <v>89.3</v>
      </c>
      <c r="W46" s="1694"/>
      <c r="X46" s="1661"/>
    </row>
    <row r="47" spans="1:24" s="1675" customFormat="1" ht="9.75" customHeight="1">
      <c r="A47" s="1661"/>
      <c r="B47" s="1662"/>
      <c r="C47" s="1663"/>
      <c r="D47" s="1691" t="s">
        <v>350</v>
      </c>
      <c r="E47" s="1676"/>
      <c r="F47" s="1666"/>
      <c r="G47" s="1667"/>
      <c r="H47" s="1668">
        <v>95924</v>
      </c>
      <c r="I47" s="32"/>
      <c r="J47" s="342">
        <v>110481</v>
      </c>
      <c r="K47" s="1692"/>
      <c r="L47" s="1670">
        <f t="shared" si="0"/>
        <v>115.2</v>
      </c>
      <c r="M47" s="81"/>
      <c r="N47" s="1693">
        <v>107046</v>
      </c>
      <c r="O47" s="1693"/>
      <c r="P47" s="81">
        <v>125045</v>
      </c>
      <c r="Q47" s="81"/>
      <c r="R47" s="1673">
        <f t="shared" si="1"/>
        <v>116.8</v>
      </c>
      <c r="S47" s="1694"/>
      <c r="T47" s="81">
        <v>137220</v>
      </c>
      <c r="U47" s="81"/>
      <c r="V47" s="1673">
        <f t="shared" si="2"/>
        <v>128.19999999999999</v>
      </c>
      <c r="W47" s="1694"/>
      <c r="X47" s="1661" t="s">
        <v>35</v>
      </c>
    </row>
    <row r="48" spans="1:24" s="1675" customFormat="1" ht="9.75" customHeight="1">
      <c r="A48" s="1661"/>
      <c r="B48" s="1662"/>
      <c r="C48" s="1663"/>
      <c r="D48" s="1690" t="s">
        <v>166</v>
      </c>
      <c r="E48" s="1691"/>
      <c r="F48" s="1666"/>
      <c r="G48" s="1667"/>
      <c r="H48" s="1668">
        <v>79696</v>
      </c>
      <c r="I48" s="32"/>
      <c r="J48" s="1669">
        <v>73169</v>
      </c>
      <c r="K48" s="1692"/>
      <c r="L48" s="1670">
        <f t="shared" si="0"/>
        <v>91.8</v>
      </c>
      <c r="M48" s="1672"/>
      <c r="N48" s="1667">
        <v>189704</v>
      </c>
      <c r="O48" s="1667"/>
      <c r="P48" s="1672">
        <v>19500</v>
      </c>
      <c r="Q48" s="1672"/>
      <c r="R48" s="1673">
        <f t="shared" si="1"/>
        <v>10.3</v>
      </c>
      <c r="S48" s="1694"/>
      <c r="T48" s="1672">
        <v>43308</v>
      </c>
      <c r="U48" s="1672"/>
      <c r="V48" s="1673">
        <f t="shared" si="2"/>
        <v>22.8</v>
      </c>
      <c r="W48" s="1694"/>
      <c r="X48" s="1661"/>
    </row>
    <row r="49" spans="1:24" s="1702" customFormat="1" ht="9.75" customHeight="1">
      <c r="A49" s="1695"/>
      <c r="B49" s="1696"/>
      <c r="C49" s="1697" t="s">
        <v>320</v>
      </c>
      <c r="D49" s="1698"/>
      <c r="E49" s="1698"/>
      <c r="F49" s="1699"/>
      <c r="G49" s="1698"/>
      <c r="H49" s="1698"/>
      <c r="I49" s="1698"/>
      <c r="J49" s="1698"/>
      <c r="K49" s="1698"/>
      <c r="L49" s="1698"/>
      <c r="M49" s="1698"/>
      <c r="N49" s="1698"/>
      <c r="O49" s="1698"/>
      <c r="P49" s="1700"/>
      <c r="Q49" s="1700"/>
      <c r="R49" s="1700"/>
      <c r="S49" s="1700"/>
      <c r="T49" s="1700"/>
      <c r="U49" s="1700"/>
      <c r="V49" s="1701"/>
      <c r="W49" s="1698"/>
      <c r="X49" s="1695"/>
    </row>
    <row r="50" spans="1:24" s="1702" customFormat="1" ht="6" customHeight="1">
      <c r="A50" s="1695"/>
      <c r="B50" s="1696"/>
      <c r="C50" s="1697"/>
      <c r="D50" s="1698"/>
      <c r="E50" s="1698"/>
      <c r="F50" s="1699"/>
      <c r="G50" s="1698"/>
      <c r="H50" s="1698"/>
      <c r="I50" s="1698"/>
      <c r="J50" s="1698"/>
      <c r="K50" s="1698"/>
      <c r="L50" s="1698"/>
      <c r="M50" s="1698"/>
      <c r="N50" s="1698"/>
      <c r="O50" s="1698"/>
      <c r="P50" s="1700"/>
      <c r="Q50" s="1700"/>
      <c r="R50" s="1700"/>
      <c r="S50" s="1700"/>
      <c r="T50" s="1700"/>
      <c r="U50" s="1700"/>
      <c r="V50" s="1701"/>
      <c r="W50" s="1698"/>
      <c r="X50" s="1695"/>
    </row>
    <row r="51" spans="1:24" s="9" customFormat="1" ht="13.5" customHeight="1">
      <c r="A51" s="1639"/>
      <c r="B51" s="1640"/>
      <c r="C51" s="1605" t="s">
        <v>321</v>
      </c>
      <c r="D51" s="1606"/>
      <c r="E51" s="1606"/>
      <c r="F51" s="1606"/>
      <c r="G51" s="1606"/>
      <c r="H51" s="1606"/>
      <c r="I51" s="1606"/>
      <c r="J51" s="1606"/>
      <c r="K51" s="1606"/>
      <c r="L51" s="1606"/>
      <c r="M51" s="1606"/>
      <c r="N51" s="1606"/>
      <c r="O51" s="1606"/>
      <c r="P51" s="1606"/>
      <c r="Q51" s="1606"/>
      <c r="R51" s="1606"/>
      <c r="S51" s="1606"/>
      <c r="T51" s="1606"/>
      <c r="U51" s="1606"/>
      <c r="V51" s="1607"/>
      <c r="W51" s="1703"/>
      <c r="X51" s="1639"/>
    </row>
    <row r="52" spans="1:24" s="9" customFormat="1" ht="3" customHeight="1">
      <c r="A52" s="1639"/>
      <c r="B52" s="1640"/>
      <c r="C52" s="1608" t="s">
        <v>87</v>
      </c>
      <c r="D52" s="1608"/>
      <c r="E52" s="32"/>
      <c r="F52" s="1003"/>
      <c r="G52" s="32"/>
      <c r="H52" s="32"/>
      <c r="I52" s="32"/>
      <c r="J52" s="32"/>
      <c r="K52" s="32"/>
      <c r="L52" s="32"/>
      <c r="M52" s="32"/>
      <c r="N52" s="32"/>
      <c r="O52" s="32"/>
      <c r="P52" s="312"/>
      <c r="Q52" s="312"/>
      <c r="R52" s="312"/>
      <c r="S52" s="312"/>
      <c r="T52" s="312"/>
      <c r="U52" s="312"/>
      <c r="V52" s="92"/>
      <c r="W52" s="32"/>
      <c r="X52" s="1639"/>
    </row>
    <row r="53" spans="1:24" s="9" customFormat="1" ht="11.25" customHeight="1">
      <c r="A53" s="1639"/>
      <c r="B53" s="1640"/>
      <c r="C53" s="1433"/>
      <c r="D53" s="1433"/>
      <c r="E53" s="32"/>
      <c r="F53" s="1704"/>
      <c r="G53" s="1705"/>
      <c r="H53" s="1706"/>
      <c r="I53" s="1668"/>
      <c r="J53" s="1706"/>
      <c r="K53" s="1707"/>
      <c r="L53" s="1616" t="s">
        <v>622</v>
      </c>
      <c r="M53" s="1616"/>
      <c r="N53" s="1616"/>
      <c r="O53" s="1708"/>
      <c r="P53" s="1616" t="s">
        <v>395</v>
      </c>
      <c r="Q53" s="1616"/>
      <c r="R53" s="1616"/>
      <c r="S53" s="1708"/>
      <c r="T53" s="1616" t="s">
        <v>623</v>
      </c>
      <c r="U53" s="1616"/>
      <c r="V53" s="1616"/>
      <c r="W53" s="32"/>
      <c r="X53" s="1639"/>
    </row>
    <row r="54" spans="1:24" s="9" customFormat="1" ht="12.75" customHeight="1">
      <c r="A54" s="1639"/>
      <c r="B54" s="1640"/>
      <c r="C54" s="491" t="s">
        <v>77</v>
      </c>
      <c r="D54" s="472"/>
      <c r="E54" s="472"/>
      <c r="F54" s="1709"/>
      <c r="G54" s="1710"/>
      <c r="H54" s="1686"/>
      <c r="I54" s="1668"/>
      <c r="J54" s="1706"/>
      <c r="K54" s="1711"/>
      <c r="L54" s="1442">
        <f>+L55+L56</f>
        <v>455119</v>
      </c>
      <c r="M54" s="1442"/>
      <c r="N54" s="1442"/>
      <c r="O54" s="1686"/>
      <c r="P54" s="1712">
        <f>+P55+P56</f>
        <v>445947</v>
      </c>
      <c r="Q54" s="1712"/>
      <c r="R54" s="1712"/>
      <c r="S54" s="1686"/>
      <c r="T54" s="1712">
        <f>+T55+T56</f>
        <v>513187</v>
      </c>
      <c r="U54" s="1712"/>
      <c r="V54" s="1712"/>
      <c r="W54" s="32"/>
      <c r="X54" s="1639"/>
    </row>
    <row r="55" spans="1:24" s="9" customFormat="1" ht="9.75" customHeight="1">
      <c r="A55" s="1639"/>
      <c r="B55" s="1640"/>
      <c r="C55" s="491" t="s">
        <v>351</v>
      </c>
      <c r="D55" s="472"/>
      <c r="E55" s="472"/>
      <c r="F55" s="1709"/>
      <c r="G55" s="1710"/>
      <c r="H55" s="1686"/>
      <c r="I55" s="1668"/>
      <c r="J55" s="1706"/>
      <c r="K55" s="1713"/>
      <c r="L55" s="1441">
        <v>101932</v>
      </c>
      <c r="M55" s="1441"/>
      <c r="N55" s="1441"/>
      <c r="O55" s="1714"/>
      <c r="P55" s="1715">
        <v>22983</v>
      </c>
      <c r="Q55" s="1715"/>
      <c r="R55" s="1715"/>
      <c r="S55" s="1714"/>
      <c r="T55" s="1715">
        <v>47816</v>
      </c>
      <c r="U55" s="1715"/>
      <c r="V55" s="1715"/>
      <c r="W55" s="32"/>
      <c r="X55" s="1639"/>
    </row>
    <row r="56" spans="1:24" s="9" customFormat="1" ht="9.75" customHeight="1">
      <c r="A56" s="1639"/>
      <c r="B56" s="1640"/>
      <c r="C56" s="491" t="s">
        <v>352</v>
      </c>
      <c r="D56" s="472"/>
      <c r="E56" s="472"/>
      <c r="F56" s="1709"/>
      <c r="G56" s="1710"/>
      <c r="H56" s="1686"/>
      <c r="I56" s="1668"/>
      <c r="J56" s="1706"/>
      <c r="K56" s="1713"/>
      <c r="L56" s="1441">
        <f>+L57+L58</f>
        <v>353187</v>
      </c>
      <c r="M56" s="1441"/>
      <c r="N56" s="1441"/>
      <c r="O56" s="1686"/>
      <c r="P56" s="1716">
        <f>+P57+P58</f>
        <v>422964</v>
      </c>
      <c r="Q56" s="1716"/>
      <c r="R56" s="1716"/>
      <c r="S56" s="1686"/>
      <c r="T56" s="1716">
        <f>+T57+T58</f>
        <v>465371</v>
      </c>
      <c r="U56" s="1716"/>
      <c r="V56" s="1716"/>
      <c r="W56" s="32"/>
      <c r="X56" s="1639"/>
    </row>
    <row r="57" spans="1:24" s="9" customFormat="1" ht="9.75" customHeight="1">
      <c r="A57" s="1639"/>
      <c r="B57" s="1640"/>
      <c r="C57" s="784" t="s">
        <v>353</v>
      </c>
      <c r="D57" s="18"/>
      <c r="E57" s="18"/>
      <c r="F57" s="313"/>
      <c r="G57" s="1717"/>
      <c r="H57" s="1668"/>
      <c r="I57" s="1668"/>
      <c r="J57" s="1706"/>
      <c r="K57" s="1718"/>
      <c r="L57" s="1440">
        <v>98087</v>
      </c>
      <c r="M57" s="1440"/>
      <c r="N57" s="1440"/>
      <c r="O57" s="1719"/>
      <c r="P57" s="1720">
        <v>84424</v>
      </c>
      <c r="Q57" s="1720"/>
      <c r="R57" s="1720"/>
      <c r="S57" s="1719"/>
      <c r="T57" s="1720">
        <v>83937</v>
      </c>
      <c r="U57" s="1720"/>
      <c r="V57" s="1720"/>
      <c r="W57" s="32"/>
      <c r="X57" s="1639"/>
    </row>
    <row r="58" spans="1:24" s="9" customFormat="1" ht="9.75" customHeight="1">
      <c r="A58" s="1639"/>
      <c r="B58" s="1640"/>
      <c r="C58" s="784" t="s">
        <v>354</v>
      </c>
      <c r="D58" s="18"/>
      <c r="E58" s="18"/>
      <c r="F58" s="313"/>
      <c r="G58" s="1717"/>
      <c r="H58" s="1668"/>
      <c r="I58" s="1668"/>
      <c r="J58" s="1706"/>
      <c r="K58" s="1718"/>
      <c r="L58" s="1440">
        <v>255100</v>
      </c>
      <c r="M58" s="1440"/>
      <c r="N58" s="1440"/>
      <c r="O58" s="1719"/>
      <c r="P58" s="1720">
        <v>338540</v>
      </c>
      <c r="Q58" s="1720"/>
      <c r="R58" s="1720"/>
      <c r="S58" s="1719"/>
      <c r="T58" s="1720">
        <v>381434</v>
      </c>
      <c r="U58" s="1720"/>
      <c r="V58" s="1720"/>
      <c r="W58" s="32"/>
      <c r="X58" s="1639"/>
    </row>
    <row r="59" spans="1:24" s="9" customFormat="1" ht="9.75" customHeight="1">
      <c r="A59" s="1639"/>
      <c r="B59" s="1640"/>
      <c r="C59" s="784" t="s">
        <v>355</v>
      </c>
      <c r="D59" s="18"/>
      <c r="E59" s="18"/>
      <c r="F59" s="313"/>
      <c r="G59" s="1717"/>
      <c r="H59" s="1668"/>
      <c r="I59" s="1668"/>
      <c r="J59" s="1706"/>
      <c r="K59" s="1718"/>
      <c r="L59" s="1440">
        <v>255373</v>
      </c>
      <c r="M59" s="1440"/>
      <c r="N59" s="1440"/>
      <c r="O59" s="1719"/>
      <c r="P59" s="1720">
        <v>289196</v>
      </c>
      <c r="Q59" s="1720"/>
      <c r="R59" s="1720"/>
      <c r="S59" s="1719"/>
      <c r="T59" s="1720">
        <v>354472</v>
      </c>
      <c r="U59" s="1720"/>
      <c r="V59" s="1720"/>
      <c r="W59" s="32"/>
      <c r="X59" s="1639"/>
    </row>
    <row r="60" spans="1:24" s="9" customFormat="1" ht="9.75" customHeight="1">
      <c r="A60" s="1639"/>
      <c r="B60" s="1640"/>
      <c r="C60" s="784" t="s">
        <v>356</v>
      </c>
      <c r="D60" s="18"/>
      <c r="E60" s="18"/>
      <c r="F60" s="313"/>
      <c r="G60" s="1717"/>
      <c r="H60" s="1668"/>
      <c r="I60" s="1668"/>
      <c r="J60" s="1706"/>
      <c r="K60" s="1718"/>
      <c r="L60" s="1440">
        <v>97814</v>
      </c>
      <c r="M60" s="1440"/>
      <c r="N60" s="1440"/>
      <c r="O60" s="1719"/>
      <c r="P60" s="1720">
        <v>133768</v>
      </c>
      <c r="Q60" s="1720"/>
      <c r="R60" s="1720"/>
      <c r="S60" s="1719"/>
      <c r="T60" s="1720">
        <v>110899</v>
      </c>
      <c r="U60" s="1720"/>
      <c r="V60" s="1720"/>
      <c r="W60" s="32"/>
      <c r="X60" s="1639"/>
    </row>
    <row r="61" spans="1:24" s="9" customFormat="1" ht="2.25" customHeight="1">
      <c r="A61" s="1639"/>
      <c r="B61" s="1640"/>
      <c r="C61" s="18"/>
      <c r="D61" s="18"/>
      <c r="E61" s="18"/>
      <c r="F61" s="313"/>
      <c r="G61" s="1717"/>
      <c r="H61" s="1668"/>
      <c r="I61" s="1668"/>
      <c r="J61" s="1706"/>
      <c r="K61" s="1718"/>
      <c r="L61" s="1440"/>
      <c r="M61" s="1440"/>
      <c r="N61" s="1440"/>
      <c r="O61" s="1719"/>
      <c r="P61" s="1720"/>
      <c r="Q61" s="1720"/>
      <c r="R61" s="1720"/>
      <c r="S61" s="1719"/>
      <c r="T61" s="1720"/>
      <c r="U61" s="1720"/>
      <c r="V61" s="1720"/>
      <c r="W61" s="32"/>
      <c r="X61" s="1639"/>
    </row>
    <row r="62" spans="1:24" s="9" customFormat="1" ht="9.75" customHeight="1">
      <c r="A62" s="1639"/>
      <c r="B62" s="1640"/>
      <c r="C62" s="784" t="s">
        <v>357</v>
      </c>
      <c r="D62" s="18"/>
      <c r="E62" s="18"/>
      <c r="F62" s="313"/>
      <c r="G62" s="1717"/>
      <c r="H62" s="1668"/>
      <c r="I62" s="1668"/>
      <c r="J62" s="1706"/>
      <c r="K62" s="1718"/>
      <c r="L62" s="1440">
        <v>99973</v>
      </c>
      <c r="M62" s="1440"/>
      <c r="N62" s="1440"/>
      <c r="O62" s="1719"/>
      <c r="P62" s="1720">
        <v>76871</v>
      </c>
      <c r="Q62" s="1720"/>
      <c r="R62" s="1720"/>
      <c r="S62" s="1719"/>
      <c r="T62" s="1720">
        <v>83659</v>
      </c>
      <c r="U62" s="1720"/>
      <c r="V62" s="1720"/>
      <c r="W62" s="32"/>
      <c r="X62" s="1639"/>
    </row>
    <row r="63" spans="1:24" s="9" customFormat="1" ht="9.75" customHeight="1">
      <c r="A63" s="1639"/>
      <c r="B63" s="1640"/>
      <c r="C63" s="784" t="s">
        <v>358</v>
      </c>
      <c r="D63" s="18"/>
      <c r="E63" s="18"/>
      <c r="F63" s="313"/>
      <c r="G63" s="1717"/>
      <c r="H63" s="1668"/>
      <c r="I63" s="1668"/>
      <c r="J63" s="1706"/>
      <c r="K63" s="1718"/>
      <c r="L63" s="1440">
        <v>244057</v>
      </c>
      <c r="M63" s="1440"/>
      <c r="N63" s="1440"/>
      <c r="O63" s="1719"/>
      <c r="P63" s="1720">
        <v>341536</v>
      </c>
      <c r="Q63" s="1720"/>
      <c r="R63" s="1720"/>
      <c r="S63" s="1719"/>
      <c r="T63" s="1720">
        <v>376663</v>
      </c>
      <c r="U63" s="1720"/>
      <c r="V63" s="1720"/>
      <c r="W63" s="32"/>
      <c r="X63" s="1639"/>
    </row>
    <row r="64" spans="1:24" s="9" customFormat="1" ht="9.75" customHeight="1">
      <c r="A64" s="1639"/>
      <c r="B64" s="1640"/>
      <c r="C64" s="1721" t="s">
        <v>267</v>
      </c>
      <c r="D64" s="18"/>
      <c r="E64" s="18"/>
      <c r="F64" s="313"/>
      <c r="G64" s="1717"/>
      <c r="H64" s="1668"/>
      <c r="I64" s="1668"/>
      <c r="J64" s="1706"/>
      <c r="K64" s="1718"/>
      <c r="L64" s="1440">
        <v>53083</v>
      </c>
      <c r="M64" s="1440"/>
      <c r="N64" s="1440"/>
      <c r="O64" s="1719"/>
      <c r="P64" s="1720">
        <v>56105</v>
      </c>
      <c r="Q64" s="1720"/>
      <c r="R64" s="1720"/>
      <c r="S64" s="1719"/>
      <c r="T64" s="1720">
        <v>63434</v>
      </c>
      <c r="U64" s="1720"/>
      <c r="V64" s="1720"/>
      <c r="W64" s="32"/>
      <c r="X64" s="1639"/>
    </row>
    <row r="65" spans="1:24" s="9" customFormat="1" ht="9.75" customHeight="1">
      <c r="A65" s="1639"/>
      <c r="B65" s="1640"/>
      <c r="C65" s="1721" t="s">
        <v>359</v>
      </c>
      <c r="D65" s="18"/>
      <c r="E65" s="18"/>
      <c r="F65" s="313"/>
      <c r="G65" s="1717"/>
      <c r="H65" s="1668"/>
      <c r="I65" s="1668"/>
      <c r="J65" s="1706"/>
      <c r="K65" s="1718"/>
      <c r="L65" s="1440">
        <v>190974</v>
      </c>
      <c r="M65" s="1440"/>
      <c r="N65" s="1440"/>
      <c r="O65" s="1719"/>
      <c r="P65" s="1720">
        <v>285431</v>
      </c>
      <c r="Q65" s="1720"/>
      <c r="R65" s="1720"/>
      <c r="S65" s="1719"/>
      <c r="T65" s="1720">
        <v>313229</v>
      </c>
      <c r="U65" s="1720"/>
      <c r="V65" s="1720"/>
      <c r="W65" s="32"/>
      <c r="X65" s="1639"/>
    </row>
    <row r="66" spans="1:24" s="9" customFormat="1" ht="9.75" customHeight="1">
      <c r="A66" s="1639"/>
      <c r="B66" s="1640"/>
      <c r="C66" s="784" t="s">
        <v>166</v>
      </c>
      <c r="D66" s="18"/>
      <c r="E66" s="18"/>
      <c r="F66" s="313"/>
      <c r="G66" s="1717"/>
      <c r="H66" s="1668"/>
      <c r="I66" s="1668"/>
      <c r="J66" s="1706"/>
      <c r="K66" s="1718"/>
      <c r="L66" s="1440">
        <v>9157</v>
      </c>
      <c r="M66" s="1440"/>
      <c r="N66" s="1440"/>
      <c r="O66" s="1719"/>
      <c r="P66" s="1720">
        <v>4557</v>
      </c>
      <c r="Q66" s="1720"/>
      <c r="R66" s="1720"/>
      <c r="S66" s="1719"/>
      <c r="T66" s="1720">
        <v>5049</v>
      </c>
      <c r="U66" s="1720"/>
      <c r="V66" s="1720"/>
      <c r="W66" s="32"/>
      <c r="X66" s="1639"/>
    </row>
    <row r="67" spans="1:24" s="9" customFormat="1" ht="2.25" customHeight="1">
      <c r="A67" s="1639"/>
      <c r="B67" s="1640"/>
      <c r="C67" s="784"/>
      <c r="D67" s="18"/>
      <c r="E67" s="18"/>
      <c r="F67" s="313"/>
      <c r="G67" s="1717"/>
      <c r="H67" s="1668"/>
      <c r="I67" s="1668"/>
      <c r="J67" s="1706"/>
      <c r="K67" s="1718"/>
      <c r="L67" s="1440"/>
      <c r="M67" s="1440"/>
      <c r="N67" s="1440"/>
      <c r="O67" s="1719"/>
      <c r="P67" s="1720"/>
      <c r="Q67" s="1720"/>
      <c r="R67" s="1720"/>
      <c r="S67" s="1719"/>
      <c r="T67" s="1720"/>
      <c r="U67" s="1720"/>
      <c r="V67" s="1720"/>
      <c r="W67" s="32"/>
      <c r="X67" s="1639"/>
    </row>
    <row r="68" spans="1:24" s="9" customFormat="1" ht="9.75" customHeight="1">
      <c r="A68" s="1639"/>
      <c r="B68" s="1640"/>
      <c r="C68" s="784" t="s">
        <v>81</v>
      </c>
      <c r="D68" s="18"/>
      <c r="E68" s="18"/>
      <c r="F68" s="313"/>
      <c r="G68" s="1717"/>
      <c r="H68" s="1668"/>
      <c r="I68" s="1668"/>
      <c r="J68" s="1706"/>
      <c r="K68" s="1718"/>
      <c r="L68" s="1440">
        <v>151320</v>
      </c>
      <c r="M68" s="1440"/>
      <c r="N68" s="1440"/>
      <c r="O68" s="1719"/>
      <c r="P68" s="1720">
        <v>198527</v>
      </c>
      <c r="Q68" s="1720"/>
      <c r="R68" s="1720"/>
      <c r="S68" s="1719"/>
      <c r="T68" s="1720">
        <v>220992</v>
      </c>
      <c r="U68" s="1720"/>
      <c r="V68" s="1720"/>
      <c r="X68" s="1639"/>
    </row>
    <row r="69" spans="1:24" s="9" customFormat="1" ht="9.75" customHeight="1">
      <c r="A69" s="1639"/>
      <c r="B69" s="1640"/>
      <c r="C69" s="784" t="s">
        <v>80</v>
      </c>
      <c r="D69" s="18"/>
      <c r="E69" s="18"/>
      <c r="F69" s="313"/>
      <c r="G69" s="1717"/>
      <c r="H69" s="1668"/>
      <c r="I69" s="1668"/>
      <c r="J69" s="1706"/>
      <c r="K69" s="1718"/>
      <c r="L69" s="1440">
        <v>201867</v>
      </c>
      <c r="M69" s="1440"/>
      <c r="N69" s="1440"/>
      <c r="O69" s="1719"/>
      <c r="P69" s="1720">
        <v>224437</v>
      </c>
      <c r="Q69" s="1720"/>
      <c r="R69" s="1720"/>
      <c r="S69" s="1719"/>
      <c r="T69" s="1720">
        <v>244379</v>
      </c>
      <c r="U69" s="1720"/>
      <c r="V69" s="1720"/>
      <c r="W69" s="32"/>
      <c r="X69" s="1639"/>
    </row>
    <row r="70" spans="1:24" s="9" customFormat="1" ht="3" customHeight="1">
      <c r="A70" s="1639"/>
      <c r="B70" s="1640"/>
      <c r="C70" s="784"/>
      <c r="D70" s="18"/>
      <c r="E70" s="18"/>
      <c r="F70" s="313"/>
      <c r="G70" s="1717"/>
      <c r="H70" s="1668"/>
      <c r="I70" s="1668"/>
      <c r="J70" s="1706"/>
      <c r="K70" s="1718"/>
      <c r="L70" s="1440"/>
      <c r="M70" s="1440"/>
      <c r="N70" s="1440"/>
      <c r="O70" s="1719"/>
      <c r="P70" s="1720"/>
      <c r="Q70" s="1720"/>
      <c r="R70" s="1720"/>
      <c r="S70" s="1719"/>
      <c r="T70" s="1720"/>
      <c r="U70" s="1720"/>
      <c r="V70" s="1720"/>
      <c r="W70" s="32"/>
      <c r="X70" s="1639"/>
    </row>
    <row r="71" spans="1:24" s="9" customFormat="1" ht="9.75" customHeight="1">
      <c r="A71" s="1639"/>
      <c r="B71" s="1640"/>
      <c r="C71" s="784" t="s">
        <v>322</v>
      </c>
      <c r="D71" s="18"/>
      <c r="E71" s="18"/>
      <c r="F71" s="313"/>
      <c r="G71" s="1717"/>
      <c r="H71" s="1668"/>
      <c r="I71" s="1668"/>
      <c r="J71" s="1706"/>
      <c r="K71" s="1718"/>
      <c r="L71" s="1440">
        <v>30465</v>
      </c>
      <c r="M71" s="1440"/>
      <c r="N71" s="1440"/>
      <c r="O71" s="1719"/>
      <c r="P71" s="1720">
        <v>37136</v>
      </c>
      <c r="Q71" s="1720"/>
      <c r="R71" s="1720"/>
      <c r="S71" s="1719"/>
      <c r="T71" s="1720">
        <v>34193</v>
      </c>
      <c r="U71" s="1720"/>
      <c r="V71" s="1720"/>
      <c r="W71" s="32"/>
      <c r="X71" s="1639"/>
    </row>
    <row r="72" spans="1:24" s="9" customFormat="1" ht="11.25">
      <c r="A72" s="1639"/>
      <c r="B72" s="1640"/>
      <c r="C72" s="784" t="s">
        <v>323</v>
      </c>
      <c r="D72" s="18"/>
      <c r="E72" s="18"/>
      <c r="F72" s="313"/>
      <c r="G72" s="1717"/>
      <c r="H72" s="1668"/>
      <c r="I72" s="1668"/>
      <c r="J72" s="1706"/>
      <c r="K72" s="1718"/>
      <c r="L72" s="1440">
        <v>45640</v>
      </c>
      <c r="M72" s="1440"/>
      <c r="N72" s="1440"/>
      <c r="O72" s="1719"/>
      <c r="P72" s="1720">
        <v>49207</v>
      </c>
      <c r="Q72" s="1720"/>
      <c r="R72" s="1720"/>
      <c r="S72" s="1719"/>
      <c r="T72" s="1720">
        <v>57792</v>
      </c>
      <c r="U72" s="1720"/>
      <c r="V72" s="1720"/>
      <c r="W72" s="32"/>
      <c r="X72" s="1639"/>
    </row>
    <row r="73" spans="1:24" s="9" customFormat="1" ht="9.75" customHeight="1">
      <c r="A73" s="1639"/>
      <c r="B73" s="1640"/>
      <c r="C73" s="784" t="s">
        <v>324</v>
      </c>
      <c r="D73" s="18"/>
      <c r="E73" s="18"/>
      <c r="F73" s="313"/>
      <c r="G73" s="1717"/>
      <c r="H73" s="1668"/>
      <c r="I73" s="1668"/>
      <c r="J73" s="1706"/>
      <c r="K73" s="1718"/>
      <c r="L73" s="1440">
        <v>93674</v>
      </c>
      <c r="M73" s="1440"/>
      <c r="N73" s="1440"/>
      <c r="O73" s="1719"/>
      <c r="P73" s="1720">
        <v>101913</v>
      </c>
      <c r="Q73" s="1720"/>
      <c r="R73" s="1720"/>
      <c r="S73" s="1719"/>
      <c r="T73" s="1720">
        <v>113821</v>
      </c>
      <c r="U73" s="1720"/>
      <c r="V73" s="1720"/>
      <c r="W73" s="32"/>
      <c r="X73" s="1639"/>
    </row>
    <row r="74" spans="1:24" s="9" customFormat="1" ht="9.75" customHeight="1">
      <c r="A74" s="1639"/>
      <c r="B74" s="1640"/>
      <c r="C74" s="784" t="s">
        <v>325</v>
      </c>
      <c r="D74" s="18"/>
      <c r="E74" s="18"/>
      <c r="F74" s="313"/>
      <c r="G74" s="1717"/>
      <c r="H74" s="1668"/>
      <c r="I74" s="1668"/>
      <c r="J74" s="1706"/>
      <c r="K74" s="1718"/>
      <c r="L74" s="1440">
        <v>88049</v>
      </c>
      <c r="M74" s="1440"/>
      <c r="N74" s="1440"/>
      <c r="O74" s="1719"/>
      <c r="P74" s="1720">
        <v>100091</v>
      </c>
      <c r="Q74" s="1720"/>
      <c r="R74" s="1720"/>
      <c r="S74" s="1719"/>
      <c r="T74" s="1720">
        <v>111950</v>
      </c>
      <c r="U74" s="1720"/>
      <c r="V74" s="1720"/>
      <c r="W74" s="32"/>
      <c r="X74" s="1639"/>
    </row>
    <row r="75" spans="1:24" s="9" customFormat="1" ht="9.75" customHeight="1">
      <c r="A75" s="1639"/>
      <c r="B75" s="1640"/>
      <c r="C75" s="784" t="s">
        <v>326</v>
      </c>
      <c r="D75" s="18"/>
      <c r="E75" s="18"/>
      <c r="F75" s="313"/>
      <c r="G75" s="1717"/>
      <c r="H75" s="1668"/>
      <c r="I75" s="1668"/>
      <c r="J75" s="1706"/>
      <c r="K75" s="1718"/>
      <c r="L75" s="1440">
        <v>38808</v>
      </c>
      <c r="M75" s="1440"/>
      <c r="N75" s="1440"/>
      <c r="O75" s="1719"/>
      <c r="P75" s="1720">
        <v>50104</v>
      </c>
      <c r="Q75" s="1720"/>
      <c r="R75" s="1720"/>
      <c r="S75" s="1719"/>
      <c r="T75" s="1720">
        <v>55220</v>
      </c>
      <c r="U75" s="1720"/>
      <c r="V75" s="1720"/>
      <c r="W75" s="32"/>
      <c r="X75" s="1639"/>
    </row>
    <row r="76" spans="1:24" s="9" customFormat="1" ht="9.75" customHeight="1">
      <c r="A76" s="1639"/>
      <c r="B76" s="1640"/>
      <c r="C76" s="784" t="s">
        <v>327</v>
      </c>
      <c r="D76" s="18"/>
      <c r="E76" s="18"/>
      <c r="F76" s="313"/>
      <c r="G76" s="1717"/>
      <c r="H76" s="1668"/>
      <c r="I76" s="1668"/>
      <c r="J76" s="1706"/>
      <c r="K76" s="1718"/>
      <c r="L76" s="1440">
        <v>56551</v>
      </c>
      <c r="M76" s="1440"/>
      <c r="N76" s="1440"/>
      <c r="O76" s="1719"/>
      <c r="P76" s="1720">
        <v>84513</v>
      </c>
      <c r="Q76" s="1720"/>
      <c r="R76" s="1720"/>
      <c r="S76" s="1719"/>
      <c r="T76" s="1720">
        <v>92395</v>
      </c>
      <c r="U76" s="1720"/>
      <c r="V76" s="1720"/>
      <c r="W76" s="32"/>
      <c r="X76" s="1639"/>
    </row>
    <row r="77" spans="1:24" s="9" customFormat="1" ht="2.25" customHeight="1">
      <c r="A77" s="1639"/>
      <c r="B77" s="1640"/>
      <c r="D77" s="18"/>
      <c r="E77" s="18"/>
      <c r="F77" s="313"/>
      <c r="G77" s="1717"/>
      <c r="H77" s="1668"/>
      <c r="I77" s="1668"/>
      <c r="J77" s="1706"/>
      <c r="K77" s="1718"/>
      <c r="L77" s="1440"/>
      <c r="M77" s="1440"/>
      <c r="N77" s="1440"/>
      <c r="O77" s="1719"/>
      <c r="P77" s="1720"/>
      <c r="Q77" s="1720"/>
      <c r="R77" s="1720"/>
      <c r="S77" s="1719"/>
      <c r="T77" s="1720"/>
      <c r="U77" s="1720"/>
      <c r="V77" s="1720"/>
      <c r="W77" s="32"/>
      <c r="X77" s="1639"/>
    </row>
    <row r="78" spans="1:24" s="9" customFormat="1" ht="9.75" customHeight="1">
      <c r="A78" s="1639"/>
      <c r="B78" s="1640"/>
      <c r="C78" s="784" t="s">
        <v>328</v>
      </c>
      <c r="D78" s="18"/>
      <c r="E78" s="18"/>
      <c r="F78" s="313"/>
      <c r="G78" s="1717"/>
      <c r="H78" s="1668"/>
      <c r="I78" s="1668"/>
      <c r="J78" s="1706"/>
      <c r="K78" s="1718"/>
      <c r="L78" s="1440" t="s">
        <v>9</v>
      </c>
      <c r="M78" s="1440"/>
      <c r="N78" s="1440"/>
      <c r="O78" s="1719"/>
      <c r="P78" s="1720" t="s">
        <v>9</v>
      </c>
      <c r="Q78" s="1720"/>
      <c r="R78" s="1720"/>
      <c r="S78" s="1719"/>
      <c r="T78" s="1720" t="s">
        <v>9</v>
      </c>
      <c r="U78" s="1720"/>
      <c r="V78" s="1720"/>
      <c r="W78" s="32"/>
      <c r="X78" s="1639"/>
    </row>
    <row r="79" spans="1:24" s="9" customFormat="1" ht="9.75" customHeight="1">
      <c r="A79" s="1639"/>
      <c r="B79" s="1640"/>
      <c r="C79" s="784" t="s">
        <v>329</v>
      </c>
      <c r="D79" s="18"/>
      <c r="E79" s="18"/>
      <c r="F79" s="313"/>
      <c r="G79" s="1717"/>
      <c r="H79" s="1668"/>
      <c r="I79" s="1668"/>
      <c r="J79" s="1706"/>
      <c r="K79" s="1718"/>
      <c r="L79" s="1440">
        <v>6956</v>
      </c>
      <c r="M79" s="1440"/>
      <c r="N79" s="1440"/>
      <c r="O79" s="1719"/>
      <c r="P79" s="1720">
        <v>8726</v>
      </c>
      <c r="Q79" s="1720"/>
      <c r="R79" s="1720"/>
      <c r="S79" s="1719"/>
      <c r="T79" s="1720">
        <v>9404</v>
      </c>
      <c r="U79" s="1720"/>
      <c r="V79" s="1720"/>
      <c r="W79" s="32"/>
      <c r="X79" s="1639"/>
    </row>
    <row r="80" spans="1:24" s="9" customFormat="1" ht="9.75" customHeight="1">
      <c r="A80" s="1639"/>
      <c r="B80" s="1640"/>
      <c r="C80" s="784" t="s">
        <v>330</v>
      </c>
      <c r="D80" s="18"/>
      <c r="E80" s="18"/>
      <c r="F80" s="313"/>
      <c r="G80" s="1717"/>
      <c r="H80" s="1668"/>
      <c r="I80" s="1668"/>
      <c r="J80" s="1706"/>
      <c r="K80" s="1718"/>
      <c r="L80" s="1440">
        <v>38934</v>
      </c>
      <c r="M80" s="1440"/>
      <c r="N80" s="1440"/>
      <c r="O80" s="1719"/>
      <c r="P80" s="1720">
        <v>54620</v>
      </c>
      <c r="Q80" s="1720"/>
      <c r="R80" s="1720"/>
      <c r="S80" s="1719"/>
      <c r="T80" s="1720">
        <v>58396</v>
      </c>
      <c r="U80" s="1720"/>
      <c r="V80" s="1720"/>
      <c r="W80" s="32"/>
      <c r="X80" s="1639"/>
    </row>
    <row r="81" spans="1:24" s="9" customFormat="1" ht="9.75" customHeight="1">
      <c r="A81" s="1639"/>
      <c r="B81" s="1640"/>
      <c r="C81" s="784" t="s">
        <v>331</v>
      </c>
      <c r="D81" s="18"/>
      <c r="E81" s="18"/>
      <c r="F81" s="313"/>
      <c r="G81" s="1717"/>
      <c r="H81" s="1668"/>
      <c r="I81" s="1668"/>
      <c r="J81" s="1706"/>
      <c r="K81" s="1718"/>
      <c r="L81" s="1440">
        <v>57272</v>
      </c>
      <c r="M81" s="1440"/>
      <c r="N81" s="1440"/>
      <c r="O81" s="1719"/>
      <c r="P81" s="1720">
        <v>62530</v>
      </c>
      <c r="Q81" s="1720"/>
      <c r="R81" s="1720"/>
      <c r="S81" s="1719"/>
      <c r="T81" s="1720">
        <v>66997</v>
      </c>
      <c r="U81" s="1720"/>
      <c r="V81" s="1720"/>
      <c r="W81" s="32"/>
      <c r="X81" s="1639"/>
    </row>
    <row r="82" spans="1:24" s="9" customFormat="1" ht="9.75" customHeight="1">
      <c r="A82" s="1639"/>
      <c r="B82" s="1640"/>
      <c r="C82" s="784" t="s">
        <v>332</v>
      </c>
      <c r="D82" s="18"/>
      <c r="E82" s="18"/>
      <c r="F82" s="313"/>
      <c r="G82" s="1717"/>
      <c r="H82" s="1668"/>
      <c r="I82" s="1668"/>
      <c r="J82" s="1706"/>
      <c r="K82" s="1718"/>
      <c r="L82" s="1440">
        <v>128414</v>
      </c>
      <c r="M82" s="1440"/>
      <c r="N82" s="1440"/>
      <c r="O82" s="1719"/>
      <c r="P82" s="1720">
        <v>146721</v>
      </c>
      <c r="Q82" s="1720"/>
      <c r="R82" s="1720"/>
      <c r="S82" s="1719"/>
      <c r="T82" s="1720">
        <v>163002</v>
      </c>
      <c r="U82" s="1720"/>
      <c r="V82" s="1720"/>
      <c r="W82" s="32"/>
      <c r="X82" s="1639"/>
    </row>
    <row r="83" spans="1:24" s="9" customFormat="1" ht="9.75" customHeight="1">
      <c r="A83" s="1639"/>
      <c r="B83" s="1640"/>
      <c r="C83" s="784" t="s">
        <v>333</v>
      </c>
      <c r="D83" s="18"/>
      <c r="E83" s="18"/>
      <c r="F83" s="313"/>
      <c r="G83" s="1717"/>
      <c r="H83" s="1668"/>
      <c r="I83" s="1668"/>
      <c r="J83" s="1706"/>
      <c r="K83" s="1718"/>
      <c r="L83" s="1440">
        <v>83453</v>
      </c>
      <c r="M83" s="1440"/>
      <c r="N83" s="1440"/>
      <c r="O83" s="1719"/>
      <c r="P83" s="1720">
        <v>108430</v>
      </c>
      <c r="Q83" s="1720"/>
      <c r="R83" s="1720"/>
      <c r="S83" s="1719"/>
      <c r="T83" s="1720">
        <v>120332</v>
      </c>
      <c r="U83" s="1720"/>
      <c r="V83" s="1720"/>
      <c r="W83" s="32"/>
      <c r="X83" s="1639"/>
    </row>
    <row r="84" spans="1:24" s="9" customFormat="1" ht="9.75" customHeight="1">
      <c r="A84" s="1639"/>
      <c r="B84" s="1640"/>
      <c r="C84" s="784" t="s">
        <v>334</v>
      </c>
      <c r="D84" s="18"/>
      <c r="E84" s="18"/>
      <c r="F84" s="313"/>
      <c r="G84" s="1717"/>
      <c r="H84" s="1668"/>
      <c r="I84" s="1668"/>
      <c r="K84" s="1718"/>
      <c r="L84" s="1440">
        <v>38158</v>
      </c>
      <c r="M84" s="1440"/>
      <c r="N84" s="1440"/>
      <c r="O84" s="1719"/>
      <c r="P84" s="1720">
        <v>41937</v>
      </c>
      <c r="Q84" s="1720"/>
      <c r="R84" s="1720"/>
      <c r="S84" s="1719"/>
      <c r="T84" s="1720">
        <v>47240</v>
      </c>
      <c r="U84" s="1720"/>
      <c r="V84" s="1720"/>
      <c r="W84" s="32"/>
      <c r="X84" s="1639"/>
    </row>
    <row r="85" spans="1:24" s="9" customFormat="1" ht="9.75" customHeight="1">
      <c r="A85" s="1639"/>
      <c r="B85" s="1640"/>
      <c r="C85" s="1600" t="s">
        <v>275</v>
      </c>
      <c r="D85" s="18"/>
      <c r="E85" s="18"/>
      <c r="F85" s="313"/>
      <c r="G85" s="1717"/>
      <c r="H85" s="1717"/>
      <c r="I85" s="1717"/>
      <c r="J85" s="1717"/>
      <c r="K85" s="1717"/>
      <c r="L85" s="1717"/>
      <c r="M85" s="1717"/>
      <c r="N85" s="1717"/>
      <c r="O85" s="1717"/>
      <c r="P85" s="1717"/>
      <c r="Q85" s="1717"/>
      <c r="R85" s="1717"/>
      <c r="S85" s="1717"/>
      <c r="T85" s="1717"/>
      <c r="U85" s="1717"/>
      <c r="V85" s="1717"/>
      <c r="W85" s="32"/>
      <c r="X85" s="1639"/>
    </row>
    <row r="86" spans="1:24" s="9" customFormat="1" ht="11.25" customHeight="1">
      <c r="A86" s="1639"/>
      <c r="B86" s="1640"/>
      <c r="C86" s="54" t="s">
        <v>651</v>
      </c>
      <c r="D86" s="18"/>
      <c r="E86" s="18"/>
      <c r="F86" s="313"/>
      <c r="G86" s="1717"/>
      <c r="H86" s="1717"/>
      <c r="I86" s="1717"/>
      <c r="J86" s="1717"/>
      <c r="K86" s="1717"/>
      <c r="L86" s="1717"/>
      <c r="M86" s="1717"/>
      <c r="N86" s="1717"/>
      <c r="O86" s="1717"/>
      <c r="P86" s="1717"/>
      <c r="Q86" s="1717"/>
      <c r="R86" s="1717"/>
      <c r="S86" s="1717"/>
      <c r="T86" s="1717"/>
      <c r="U86" s="1717"/>
      <c r="V86" s="1722"/>
      <c r="W86" s="32"/>
      <c r="X86" s="1639"/>
    </row>
    <row r="87" spans="1:24" s="1723" customFormat="1" ht="10.5" customHeight="1">
      <c r="A87" s="1724"/>
      <c r="B87" s="1640"/>
      <c r="C87" s="386" t="s">
        <v>335</v>
      </c>
      <c r="D87" s="239"/>
      <c r="E87" s="239"/>
      <c r="F87" s="1725"/>
      <c r="G87" s="239"/>
      <c r="H87" s="239"/>
      <c r="I87" s="239"/>
      <c r="J87" s="239"/>
      <c r="K87" s="239"/>
      <c r="L87" s="239"/>
      <c r="M87" s="239"/>
      <c r="N87" s="239"/>
      <c r="O87" s="239"/>
      <c r="P87" s="239"/>
      <c r="Q87" s="239"/>
      <c r="R87" s="239"/>
      <c r="S87" s="239"/>
      <c r="T87" s="239"/>
      <c r="U87" s="239"/>
      <c r="V87" s="239"/>
      <c r="W87" s="1726"/>
      <c r="X87" s="1724"/>
    </row>
    <row r="88" spans="1:24" s="1723" customFormat="1" ht="13.5" customHeight="1">
      <c r="A88" s="1724"/>
      <c r="B88" s="1727">
        <v>12</v>
      </c>
      <c r="C88" s="1728" t="s">
        <v>542</v>
      </c>
      <c r="D88" s="239"/>
      <c r="E88" s="239"/>
      <c r="F88" s="1725"/>
      <c r="G88" s="239"/>
      <c r="H88" s="239"/>
      <c r="I88" s="239"/>
      <c r="J88" s="239"/>
      <c r="K88" s="239"/>
      <c r="L88" s="239"/>
      <c r="M88" s="239"/>
      <c r="N88" s="239"/>
      <c r="O88" s="239"/>
      <c r="P88" s="239"/>
      <c r="Q88" s="239"/>
      <c r="R88" s="239"/>
      <c r="S88" s="239"/>
      <c r="T88" s="239"/>
      <c r="U88" s="239"/>
      <c r="V88" s="239"/>
      <c r="W88" s="1726"/>
      <c r="X88" s="1724"/>
    </row>
    <row r="89" spans="1:24" s="1723" customFormat="1" ht="14.25" customHeight="1">
      <c r="A89" s="1729"/>
      <c r="B89" s="1730"/>
      <c r="C89" s="1731"/>
      <c r="D89" s="240"/>
      <c r="E89" s="240"/>
      <c r="F89" s="1732"/>
      <c r="G89" s="240"/>
      <c r="H89" s="240"/>
      <c r="I89" s="240"/>
      <c r="J89" s="240"/>
      <c r="K89" s="240"/>
      <c r="L89" s="240"/>
      <c r="M89" s="240"/>
      <c r="N89" s="240"/>
      <c r="O89" s="240"/>
      <c r="P89" s="240"/>
      <c r="Q89" s="240"/>
      <c r="R89" s="240"/>
      <c r="S89" s="240"/>
      <c r="T89" s="240"/>
      <c r="U89" s="240"/>
      <c r="V89" s="240"/>
      <c r="W89" s="1733"/>
      <c r="X89" s="1729"/>
    </row>
    <row r="90" spans="1:24" ht="13.5" customHeight="1">
      <c r="A90" s="70"/>
      <c r="B90" s="70"/>
      <c r="C90" s="70"/>
      <c r="D90" s="70"/>
      <c r="E90" s="90"/>
      <c r="F90" s="1734"/>
      <c r="G90" s="90"/>
      <c r="H90" s="90"/>
      <c r="I90" s="90"/>
      <c r="J90" s="90"/>
      <c r="K90" s="90"/>
      <c r="L90" s="90"/>
      <c r="M90" s="90"/>
      <c r="N90" s="90"/>
      <c r="O90" s="90"/>
      <c r="P90" s="90"/>
      <c r="Q90" s="90"/>
      <c r="R90" s="90"/>
      <c r="S90" s="90"/>
      <c r="T90" s="1735"/>
      <c r="U90" s="1735"/>
      <c r="V90" s="1735"/>
      <c r="W90" s="70"/>
      <c r="X90" s="1736"/>
    </row>
    <row r="95" spans="1:24">
      <c r="P95" s="1737"/>
      <c r="Q95" s="1737"/>
    </row>
    <row r="97" spans="10:22">
      <c r="V97" s="1295"/>
    </row>
    <row r="107" spans="10:22">
      <c r="J107" s="8"/>
    </row>
  </sheetData>
  <mergeCells count="183">
    <mergeCell ref="T90:V90"/>
    <mergeCell ref="L83:N83"/>
    <mergeCell ref="P83:R83"/>
    <mergeCell ref="T83:V83"/>
    <mergeCell ref="L84:N84"/>
    <mergeCell ref="P84:R84"/>
    <mergeCell ref="T84:V84"/>
    <mergeCell ref="L81:N81"/>
    <mergeCell ref="P81:R81"/>
    <mergeCell ref="T81:V81"/>
    <mergeCell ref="L82:N82"/>
    <mergeCell ref="P82:R82"/>
    <mergeCell ref="T82:V82"/>
    <mergeCell ref="L79:N79"/>
    <mergeCell ref="P79:R79"/>
    <mergeCell ref="T79:V79"/>
    <mergeCell ref="L80:N80"/>
    <mergeCell ref="P80:R80"/>
    <mergeCell ref="T80:V80"/>
    <mergeCell ref="L77:N77"/>
    <mergeCell ref="P77:R77"/>
    <mergeCell ref="T77:V77"/>
    <mergeCell ref="L78:N78"/>
    <mergeCell ref="P78:R78"/>
    <mergeCell ref="T78:V78"/>
    <mergeCell ref="L75:N75"/>
    <mergeCell ref="P75:R75"/>
    <mergeCell ref="T75:V75"/>
    <mergeCell ref="L76:N76"/>
    <mergeCell ref="P76:R76"/>
    <mergeCell ref="T76:V76"/>
    <mergeCell ref="L73:N73"/>
    <mergeCell ref="P73:R73"/>
    <mergeCell ref="T73:V73"/>
    <mergeCell ref="L74:N74"/>
    <mergeCell ref="P74:R74"/>
    <mergeCell ref="T74:V74"/>
    <mergeCell ref="L71:N71"/>
    <mergeCell ref="P71:R71"/>
    <mergeCell ref="T71:V71"/>
    <mergeCell ref="L72:N72"/>
    <mergeCell ref="P72:R72"/>
    <mergeCell ref="T72:V72"/>
    <mergeCell ref="L69:N69"/>
    <mergeCell ref="P69:R69"/>
    <mergeCell ref="T69:V69"/>
    <mergeCell ref="L70:N70"/>
    <mergeCell ref="P70:R70"/>
    <mergeCell ref="T70:V70"/>
    <mergeCell ref="L67:N67"/>
    <mergeCell ref="P67:R67"/>
    <mergeCell ref="T67:V67"/>
    <mergeCell ref="L68:N68"/>
    <mergeCell ref="P68:R68"/>
    <mergeCell ref="T68:V68"/>
    <mergeCell ref="L65:N65"/>
    <mergeCell ref="P65:R65"/>
    <mergeCell ref="T65:V65"/>
    <mergeCell ref="L66:N66"/>
    <mergeCell ref="P66:R66"/>
    <mergeCell ref="T66:V66"/>
    <mergeCell ref="L63:N63"/>
    <mergeCell ref="P63:R63"/>
    <mergeCell ref="T63:V63"/>
    <mergeCell ref="L64:N64"/>
    <mergeCell ref="P64:R64"/>
    <mergeCell ref="T64:V64"/>
    <mergeCell ref="L61:N61"/>
    <mergeCell ref="P61:R61"/>
    <mergeCell ref="T61:V61"/>
    <mergeCell ref="L62:N62"/>
    <mergeCell ref="P62:R62"/>
    <mergeCell ref="T62:V62"/>
    <mergeCell ref="L59:N59"/>
    <mergeCell ref="P59:R59"/>
    <mergeCell ref="T59:V59"/>
    <mergeCell ref="L60:N60"/>
    <mergeCell ref="P60:R60"/>
    <mergeCell ref="T60:V60"/>
    <mergeCell ref="L57:N57"/>
    <mergeCell ref="P57:R57"/>
    <mergeCell ref="T57:V57"/>
    <mergeCell ref="L58:N58"/>
    <mergeCell ref="P58:R58"/>
    <mergeCell ref="T58:V58"/>
    <mergeCell ref="L55:N55"/>
    <mergeCell ref="P55:R55"/>
    <mergeCell ref="T55:V55"/>
    <mergeCell ref="L56:N56"/>
    <mergeCell ref="P56:R56"/>
    <mergeCell ref="T56:V56"/>
    <mergeCell ref="C51:V51"/>
    <mergeCell ref="C52:D53"/>
    <mergeCell ref="L53:N53"/>
    <mergeCell ref="P53:R53"/>
    <mergeCell ref="T53:V53"/>
    <mergeCell ref="L54:N54"/>
    <mergeCell ref="P54:R54"/>
    <mergeCell ref="T54:V54"/>
    <mergeCell ref="C29:D30"/>
    <mergeCell ref="J30:L30"/>
    <mergeCell ref="P30:R30"/>
    <mergeCell ref="T30:V30"/>
    <mergeCell ref="C32:D32"/>
    <mergeCell ref="H22:J22"/>
    <mergeCell ref="L22:N22"/>
    <mergeCell ref="P22:R22"/>
    <mergeCell ref="T22:V22"/>
    <mergeCell ref="C26:V26"/>
    <mergeCell ref="C28:V28"/>
    <mergeCell ref="C20:D20"/>
    <mergeCell ref="H20:J20"/>
    <mergeCell ref="L20:N20"/>
    <mergeCell ref="P20:R20"/>
    <mergeCell ref="T20:V20"/>
    <mergeCell ref="H21:J21"/>
    <mergeCell ref="L21:N21"/>
    <mergeCell ref="P21:R21"/>
    <mergeCell ref="T21:V21"/>
    <mergeCell ref="H18:J18"/>
    <mergeCell ref="L18:N18"/>
    <mergeCell ref="P18:R18"/>
    <mergeCell ref="T18:V18"/>
    <mergeCell ref="H19:J19"/>
    <mergeCell ref="L19:N19"/>
    <mergeCell ref="P19:R19"/>
    <mergeCell ref="T19:V19"/>
    <mergeCell ref="C16:D16"/>
    <mergeCell ref="H16:J16"/>
    <mergeCell ref="L16:N16"/>
    <mergeCell ref="P16:R16"/>
    <mergeCell ref="T16:V16"/>
    <mergeCell ref="H17:J17"/>
    <mergeCell ref="L17:N17"/>
    <mergeCell ref="P17:R17"/>
    <mergeCell ref="T17:V17"/>
    <mergeCell ref="H14:J14"/>
    <mergeCell ref="L14:N14"/>
    <mergeCell ref="P14:R14"/>
    <mergeCell ref="T14:V14"/>
    <mergeCell ref="H15:J15"/>
    <mergeCell ref="L15:N15"/>
    <mergeCell ref="P15:R15"/>
    <mergeCell ref="T15:V15"/>
    <mergeCell ref="C12:D12"/>
    <mergeCell ref="H12:J12"/>
    <mergeCell ref="L12:N12"/>
    <mergeCell ref="P12:R12"/>
    <mergeCell ref="T12:V12"/>
    <mergeCell ref="H13:J13"/>
    <mergeCell ref="L13:N13"/>
    <mergeCell ref="P13:R13"/>
    <mergeCell ref="T13:V13"/>
    <mergeCell ref="T10:V10"/>
    <mergeCell ref="C11:D11"/>
    <mergeCell ref="H11:J11"/>
    <mergeCell ref="L11:N11"/>
    <mergeCell ref="P11:R11"/>
    <mergeCell ref="T11:V11"/>
    <mergeCell ref="C9:D9"/>
    <mergeCell ref="H9:J9"/>
    <mergeCell ref="L9:N9"/>
    <mergeCell ref="P9:R9"/>
    <mergeCell ref="T9:V9"/>
    <mergeCell ref="C10:D10"/>
    <mergeCell ref="H10:J10"/>
    <mergeCell ref="L10:N10"/>
    <mergeCell ref="P10:R10"/>
    <mergeCell ref="H7:J7"/>
    <mergeCell ref="L7:N7"/>
    <mergeCell ref="P7:R7"/>
    <mergeCell ref="T7:V7"/>
    <mergeCell ref="C8:D8"/>
    <mergeCell ref="H8:J8"/>
    <mergeCell ref="L8:N8"/>
    <mergeCell ref="P8:R8"/>
    <mergeCell ref="T8:V8"/>
    <mergeCell ref="C1:D1"/>
    <mergeCell ref="P1:W1"/>
    <mergeCell ref="V2:V3"/>
    <mergeCell ref="C4:V4"/>
    <mergeCell ref="C5:D6"/>
    <mergeCell ref="H6:V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X82"/>
  <sheetViews>
    <sheetView zoomScaleNormal="100" workbookViewId="0"/>
  </sheetViews>
  <sheetFormatPr defaultRowHeight="12.75"/>
  <cols>
    <col min="1" max="1" width="1" style="285" customWidth="1"/>
    <col min="2" max="2" width="2.42578125" style="285" customWidth="1"/>
    <col min="3" max="3" width="1" style="285" customWidth="1"/>
    <col min="4" max="4" width="22.5703125" style="285" customWidth="1"/>
    <col min="5" max="5" width="7.7109375" style="285" customWidth="1"/>
    <col min="6" max="6" width="0.28515625" style="285" customWidth="1"/>
    <col min="7" max="7" width="7.5703125" style="285" customWidth="1"/>
    <col min="8" max="8" width="0.28515625" style="285" customWidth="1"/>
    <col min="9" max="9" width="7.7109375" style="285" customWidth="1"/>
    <col min="10" max="10" width="0.28515625" style="285" customWidth="1"/>
    <col min="11" max="11" width="7.7109375" style="285" customWidth="1"/>
    <col min="12" max="12" width="0.28515625" style="285" customWidth="1"/>
    <col min="13" max="13" width="7.7109375" style="285" customWidth="1"/>
    <col min="14" max="14" width="0.28515625" style="285" customWidth="1"/>
    <col min="15" max="15" width="7.7109375" style="285" customWidth="1"/>
    <col min="16" max="16" width="0.28515625" style="285" customWidth="1"/>
    <col min="17" max="17" width="7.7109375" style="285" customWidth="1"/>
    <col min="18" max="18" width="0.28515625" style="285" customWidth="1"/>
    <col min="19" max="19" width="7.7109375" style="285" customWidth="1"/>
    <col min="20" max="20" width="0.28515625" style="285" customWidth="1"/>
    <col min="21" max="21" width="7.7109375" style="285" customWidth="1"/>
    <col min="22" max="22" width="2.5703125" style="285" customWidth="1"/>
    <col min="23" max="23" width="1" style="285" customWidth="1"/>
    <col min="24" max="24" width="7" style="285" bestFit="1" customWidth="1"/>
    <col min="25" max="31" width="8.140625" style="285" customWidth="1"/>
    <col min="32" max="32" width="9.140625" style="285"/>
    <col min="33" max="33" width="10" style="285" bestFit="1" customWidth="1"/>
    <col min="34" max="34" width="9.140625" style="285"/>
    <col min="35" max="35" width="10" style="285" bestFit="1" customWidth="1"/>
    <col min="36" max="36" width="9.140625" style="285"/>
    <col min="37" max="37" width="10" style="285" bestFit="1" customWidth="1"/>
    <col min="38" max="234" width="9.140625" style="285"/>
    <col min="235" max="235" width="1" style="285" customWidth="1"/>
    <col min="236" max="236" width="2.42578125" style="285" customWidth="1"/>
    <col min="237" max="237" width="2" style="285" customWidth="1"/>
    <col min="238" max="238" width="24.42578125" style="285" customWidth="1"/>
    <col min="239" max="241" width="3.85546875" style="285" customWidth="1"/>
    <col min="242" max="242" width="4" style="285" customWidth="1"/>
    <col min="243" max="243" width="4.140625" style="285" customWidth="1"/>
    <col min="244" max="246" width="3.85546875" style="285" customWidth="1"/>
    <col min="247" max="248" width="4.140625" style="285" customWidth="1"/>
    <col min="249" max="252" width="3.85546875" style="285" customWidth="1"/>
    <col min="253" max="253" width="4.28515625" style="285" customWidth="1"/>
    <col min="254" max="254" width="4.140625" style="285" customWidth="1"/>
    <col min="255" max="256" width="3.85546875" style="285" customWidth="1"/>
    <col min="257" max="257" width="2.5703125" style="285" customWidth="1"/>
    <col min="258" max="258" width="1" style="285" customWidth="1"/>
    <col min="259" max="262" width="0" style="285" hidden="1" customWidth="1"/>
    <col min="263" max="279" width="5.28515625" style="285" customWidth="1"/>
    <col min="280" max="490" width="9.140625" style="285"/>
    <col min="491" max="491" width="1" style="285" customWidth="1"/>
    <col min="492" max="492" width="2.42578125" style="285" customWidth="1"/>
    <col min="493" max="493" width="2" style="285" customWidth="1"/>
    <col min="494" max="494" width="24.42578125" style="285" customWidth="1"/>
    <col min="495" max="497" width="3.85546875" style="285" customWidth="1"/>
    <col min="498" max="498" width="4" style="285" customWidth="1"/>
    <col min="499" max="499" width="4.140625" style="285" customWidth="1"/>
    <col min="500" max="502" width="3.85546875" style="285" customWidth="1"/>
    <col min="503" max="504" width="4.140625" style="285" customWidth="1"/>
    <col min="505" max="508" width="3.85546875" style="285" customWidth="1"/>
    <col min="509" max="509" width="4.28515625" style="285" customWidth="1"/>
    <col min="510" max="510" width="4.140625" style="285" customWidth="1"/>
    <col min="511" max="512" width="3.85546875" style="285" customWidth="1"/>
    <col min="513" max="513" width="2.5703125" style="285" customWidth="1"/>
    <col min="514" max="514" width="1" style="285" customWidth="1"/>
    <col min="515" max="518" width="0" style="285" hidden="1" customWidth="1"/>
    <col min="519" max="535" width="5.28515625" style="285" customWidth="1"/>
    <col min="536" max="746" width="9.140625" style="285"/>
    <col min="747" max="747" width="1" style="285" customWidth="1"/>
    <col min="748" max="748" width="2.42578125" style="285" customWidth="1"/>
    <col min="749" max="749" width="2" style="285" customWidth="1"/>
    <col min="750" max="750" width="24.42578125" style="285" customWidth="1"/>
    <col min="751" max="753" width="3.85546875" style="285" customWidth="1"/>
    <col min="754" max="754" width="4" style="285" customWidth="1"/>
    <col min="755" max="755" width="4.140625" style="285" customWidth="1"/>
    <col min="756" max="758" width="3.85546875" style="285" customWidth="1"/>
    <col min="759" max="760" width="4.140625" style="285" customWidth="1"/>
    <col min="761" max="764" width="3.85546875" style="285" customWidth="1"/>
    <col min="765" max="765" width="4.28515625" style="285" customWidth="1"/>
    <col min="766" max="766" width="4.140625" style="285" customWidth="1"/>
    <col min="767" max="768" width="3.85546875" style="285" customWidth="1"/>
    <col min="769" max="769" width="2.5703125" style="285" customWidth="1"/>
    <col min="770" max="770" width="1" style="285" customWidth="1"/>
    <col min="771" max="774" width="0" style="285" hidden="1" customWidth="1"/>
    <col min="775" max="791" width="5.28515625" style="285" customWidth="1"/>
    <col min="792" max="1002" width="9.140625" style="285"/>
    <col min="1003" max="1003" width="1" style="285" customWidth="1"/>
    <col min="1004" max="1004" width="2.42578125" style="285" customWidth="1"/>
    <col min="1005" max="1005" width="2" style="285" customWidth="1"/>
    <col min="1006" max="1006" width="24.42578125" style="285" customWidth="1"/>
    <col min="1007" max="1009" width="3.85546875" style="285" customWidth="1"/>
    <col min="1010" max="1010" width="4" style="285" customWidth="1"/>
    <col min="1011" max="1011" width="4.140625" style="285" customWidth="1"/>
    <col min="1012" max="1014" width="3.85546875" style="285" customWidth="1"/>
    <col min="1015" max="1016" width="4.140625" style="285" customWidth="1"/>
    <col min="1017" max="1020" width="3.85546875" style="285" customWidth="1"/>
    <col min="1021" max="1021" width="4.28515625" style="285" customWidth="1"/>
    <col min="1022" max="1022" width="4.140625" style="285" customWidth="1"/>
    <col min="1023" max="1024" width="3.85546875" style="285" customWidth="1"/>
    <col min="1025" max="1025" width="2.5703125" style="285" customWidth="1"/>
    <col min="1026" max="1026" width="1" style="285" customWidth="1"/>
    <col min="1027" max="1030" width="0" style="285" hidden="1" customWidth="1"/>
    <col min="1031" max="1047" width="5.28515625" style="285" customWidth="1"/>
    <col min="1048" max="1258" width="9.140625" style="285"/>
    <col min="1259" max="1259" width="1" style="285" customWidth="1"/>
    <col min="1260" max="1260" width="2.42578125" style="285" customWidth="1"/>
    <col min="1261" max="1261" width="2" style="285" customWidth="1"/>
    <col min="1262" max="1262" width="24.42578125" style="285" customWidth="1"/>
    <col min="1263" max="1265" width="3.85546875" style="285" customWidth="1"/>
    <col min="1266" max="1266" width="4" style="285" customWidth="1"/>
    <col min="1267" max="1267" width="4.140625" style="285" customWidth="1"/>
    <col min="1268" max="1270" width="3.85546875" style="285" customWidth="1"/>
    <col min="1271" max="1272" width="4.140625" style="285" customWidth="1"/>
    <col min="1273" max="1276" width="3.85546875" style="285" customWidth="1"/>
    <col min="1277" max="1277" width="4.28515625" style="285" customWidth="1"/>
    <col min="1278" max="1278" width="4.140625" style="285" customWidth="1"/>
    <col min="1279" max="1280" width="3.85546875" style="285" customWidth="1"/>
    <col min="1281" max="1281" width="2.5703125" style="285" customWidth="1"/>
    <col min="1282" max="1282" width="1" style="285" customWidth="1"/>
    <col min="1283" max="1286" width="0" style="285" hidden="1" customWidth="1"/>
    <col min="1287" max="1303" width="5.28515625" style="285" customWidth="1"/>
    <col min="1304" max="1514" width="9.140625" style="285"/>
    <col min="1515" max="1515" width="1" style="285" customWidth="1"/>
    <col min="1516" max="1516" width="2.42578125" style="285" customWidth="1"/>
    <col min="1517" max="1517" width="2" style="285" customWidth="1"/>
    <col min="1518" max="1518" width="24.42578125" style="285" customWidth="1"/>
    <col min="1519" max="1521" width="3.85546875" style="285" customWidth="1"/>
    <col min="1522" max="1522" width="4" style="285" customWidth="1"/>
    <col min="1523" max="1523" width="4.140625" style="285" customWidth="1"/>
    <col min="1524" max="1526" width="3.85546875" style="285" customWidth="1"/>
    <col min="1527" max="1528" width="4.140625" style="285" customWidth="1"/>
    <col min="1529" max="1532" width="3.85546875" style="285" customWidth="1"/>
    <col min="1533" max="1533" width="4.28515625" style="285" customWidth="1"/>
    <col min="1534" max="1534" width="4.140625" style="285" customWidth="1"/>
    <col min="1535" max="1536" width="3.85546875" style="285" customWidth="1"/>
    <col min="1537" max="1537" width="2.5703125" style="285" customWidth="1"/>
    <col min="1538" max="1538" width="1" style="285" customWidth="1"/>
    <col min="1539" max="1542" width="0" style="285" hidden="1" customWidth="1"/>
    <col min="1543" max="1559" width="5.28515625" style="285" customWidth="1"/>
    <col min="1560" max="1770" width="9.140625" style="285"/>
    <col min="1771" max="1771" width="1" style="285" customWidth="1"/>
    <col min="1772" max="1772" width="2.42578125" style="285" customWidth="1"/>
    <col min="1773" max="1773" width="2" style="285" customWidth="1"/>
    <col min="1774" max="1774" width="24.42578125" style="285" customWidth="1"/>
    <col min="1775" max="1777" width="3.85546875" style="285" customWidth="1"/>
    <col min="1778" max="1778" width="4" style="285" customWidth="1"/>
    <col min="1779" max="1779" width="4.140625" style="285" customWidth="1"/>
    <col min="1780" max="1782" width="3.85546875" style="285" customWidth="1"/>
    <col min="1783" max="1784" width="4.140625" style="285" customWidth="1"/>
    <col min="1785" max="1788" width="3.85546875" style="285" customWidth="1"/>
    <col min="1789" max="1789" width="4.28515625" style="285" customWidth="1"/>
    <col min="1790" max="1790" width="4.140625" style="285" customWidth="1"/>
    <col min="1791" max="1792" width="3.85546875" style="285" customWidth="1"/>
    <col min="1793" max="1793" width="2.5703125" style="285" customWidth="1"/>
    <col min="1794" max="1794" width="1" style="285" customWidth="1"/>
    <col min="1795" max="1798" width="0" style="285" hidden="1" customWidth="1"/>
    <col min="1799" max="1815" width="5.28515625" style="285" customWidth="1"/>
    <col min="1816" max="2026" width="9.140625" style="285"/>
    <col min="2027" max="2027" width="1" style="285" customWidth="1"/>
    <col min="2028" max="2028" width="2.42578125" style="285" customWidth="1"/>
    <col min="2029" max="2029" width="2" style="285" customWidth="1"/>
    <col min="2030" max="2030" width="24.42578125" style="285" customWidth="1"/>
    <col min="2031" max="2033" width="3.85546875" style="285" customWidth="1"/>
    <col min="2034" max="2034" width="4" style="285" customWidth="1"/>
    <col min="2035" max="2035" width="4.140625" style="285" customWidth="1"/>
    <col min="2036" max="2038" width="3.85546875" style="285" customWidth="1"/>
    <col min="2039" max="2040" width="4.140625" style="285" customWidth="1"/>
    <col min="2041" max="2044" width="3.85546875" style="285" customWidth="1"/>
    <col min="2045" max="2045" width="4.28515625" style="285" customWidth="1"/>
    <col min="2046" max="2046" width="4.140625" style="285" customWidth="1"/>
    <col min="2047" max="2048" width="3.85546875" style="285" customWidth="1"/>
    <col min="2049" max="2049" width="2.5703125" style="285" customWidth="1"/>
    <col min="2050" max="2050" width="1" style="285" customWidth="1"/>
    <col min="2051" max="2054" width="0" style="285" hidden="1" customWidth="1"/>
    <col min="2055" max="2071" width="5.28515625" style="285" customWidth="1"/>
    <col min="2072" max="2282" width="9.140625" style="285"/>
    <col min="2283" max="2283" width="1" style="285" customWidth="1"/>
    <col min="2284" max="2284" width="2.42578125" style="285" customWidth="1"/>
    <col min="2285" max="2285" width="2" style="285" customWidth="1"/>
    <col min="2286" max="2286" width="24.42578125" style="285" customWidth="1"/>
    <col min="2287" max="2289" width="3.85546875" style="285" customWidth="1"/>
    <col min="2290" max="2290" width="4" style="285" customWidth="1"/>
    <col min="2291" max="2291" width="4.140625" style="285" customWidth="1"/>
    <col min="2292" max="2294" width="3.85546875" style="285" customWidth="1"/>
    <col min="2295" max="2296" width="4.140625" style="285" customWidth="1"/>
    <col min="2297" max="2300" width="3.85546875" style="285" customWidth="1"/>
    <col min="2301" max="2301" width="4.28515625" style="285" customWidth="1"/>
    <col min="2302" max="2302" width="4.140625" style="285" customWidth="1"/>
    <col min="2303" max="2304" width="3.85546875" style="285" customWidth="1"/>
    <col min="2305" max="2305" width="2.5703125" style="285" customWidth="1"/>
    <col min="2306" max="2306" width="1" style="285" customWidth="1"/>
    <col min="2307" max="2310" width="0" style="285" hidden="1" customWidth="1"/>
    <col min="2311" max="2327" width="5.28515625" style="285" customWidth="1"/>
    <col min="2328" max="2538" width="9.140625" style="285"/>
    <col min="2539" max="2539" width="1" style="285" customWidth="1"/>
    <col min="2540" max="2540" width="2.42578125" style="285" customWidth="1"/>
    <col min="2541" max="2541" width="2" style="285" customWidth="1"/>
    <col min="2542" max="2542" width="24.42578125" style="285" customWidth="1"/>
    <col min="2543" max="2545" width="3.85546875" style="285" customWidth="1"/>
    <col min="2546" max="2546" width="4" style="285" customWidth="1"/>
    <col min="2547" max="2547" width="4.140625" style="285" customWidth="1"/>
    <col min="2548" max="2550" width="3.85546875" style="285" customWidth="1"/>
    <col min="2551" max="2552" width="4.140625" style="285" customWidth="1"/>
    <col min="2553" max="2556" width="3.85546875" style="285" customWidth="1"/>
    <col min="2557" max="2557" width="4.28515625" style="285" customWidth="1"/>
    <col min="2558" max="2558" width="4.140625" style="285" customWidth="1"/>
    <col min="2559" max="2560" width="3.85546875" style="285" customWidth="1"/>
    <col min="2561" max="2561" width="2.5703125" style="285" customWidth="1"/>
    <col min="2562" max="2562" width="1" style="285" customWidth="1"/>
    <col min="2563" max="2566" width="0" style="285" hidden="1" customWidth="1"/>
    <col min="2567" max="2583" width="5.28515625" style="285" customWidth="1"/>
    <col min="2584" max="2794" width="9.140625" style="285"/>
    <col min="2795" max="2795" width="1" style="285" customWidth="1"/>
    <col min="2796" max="2796" width="2.42578125" style="285" customWidth="1"/>
    <col min="2797" max="2797" width="2" style="285" customWidth="1"/>
    <col min="2798" max="2798" width="24.42578125" style="285" customWidth="1"/>
    <col min="2799" max="2801" width="3.85546875" style="285" customWidth="1"/>
    <col min="2802" max="2802" width="4" style="285" customWidth="1"/>
    <col min="2803" max="2803" width="4.140625" style="285" customWidth="1"/>
    <col min="2804" max="2806" width="3.85546875" style="285" customWidth="1"/>
    <col min="2807" max="2808" width="4.140625" style="285" customWidth="1"/>
    <col min="2809" max="2812" width="3.85546875" style="285" customWidth="1"/>
    <col min="2813" max="2813" width="4.28515625" style="285" customWidth="1"/>
    <col min="2814" max="2814" width="4.140625" style="285" customWidth="1"/>
    <col min="2815" max="2816" width="3.85546875" style="285" customWidth="1"/>
    <col min="2817" max="2817" width="2.5703125" style="285" customWidth="1"/>
    <col min="2818" max="2818" width="1" style="285" customWidth="1"/>
    <col min="2819" max="2822" width="0" style="285" hidden="1" customWidth="1"/>
    <col min="2823" max="2839" width="5.28515625" style="285" customWidth="1"/>
    <col min="2840" max="3050" width="9.140625" style="285"/>
    <col min="3051" max="3051" width="1" style="285" customWidth="1"/>
    <col min="3052" max="3052" width="2.42578125" style="285" customWidth="1"/>
    <col min="3053" max="3053" width="2" style="285" customWidth="1"/>
    <col min="3054" max="3054" width="24.42578125" style="285" customWidth="1"/>
    <col min="3055" max="3057" width="3.85546875" style="285" customWidth="1"/>
    <col min="3058" max="3058" width="4" style="285" customWidth="1"/>
    <col min="3059" max="3059" width="4.140625" style="285" customWidth="1"/>
    <col min="3060" max="3062" width="3.85546875" style="285" customWidth="1"/>
    <col min="3063" max="3064" width="4.140625" style="285" customWidth="1"/>
    <col min="3065" max="3068" width="3.85546875" style="285" customWidth="1"/>
    <col min="3069" max="3069" width="4.28515625" style="285" customWidth="1"/>
    <col min="3070" max="3070" width="4.140625" style="285" customWidth="1"/>
    <col min="3071" max="3072" width="3.85546875" style="285" customWidth="1"/>
    <col min="3073" max="3073" width="2.5703125" style="285" customWidth="1"/>
    <col min="3074" max="3074" width="1" style="285" customWidth="1"/>
    <col min="3075" max="3078" width="0" style="285" hidden="1" customWidth="1"/>
    <col min="3079" max="3095" width="5.28515625" style="285" customWidth="1"/>
    <col min="3096" max="3306" width="9.140625" style="285"/>
    <col min="3307" max="3307" width="1" style="285" customWidth="1"/>
    <col min="3308" max="3308" width="2.42578125" style="285" customWidth="1"/>
    <col min="3309" max="3309" width="2" style="285" customWidth="1"/>
    <col min="3310" max="3310" width="24.42578125" style="285" customWidth="1"/>
    <col min="3311" max="3313" width="3.85546875" style="285" customWidth="1"/>
    <col min="3314" max="3314" width="4" style="285" customWidth="1"/>
    <col min="3315" max="3315" width="4.140625" style="285" customWidth="1"/>
    <col min="3316" max="3318" width="3.85546875" style="285" customWidth="1"/>
    <col min="3319" max="3320" width="4.140625" style="285" customWidth="1"/>
    <col min="3321" max="3324" width="3.85546875" style="285" customWidth="1"/>
    <col min="3325" max="3325" width="4.28515625" style="285" customWidth="1"/>
    <col min="3326" max="3326" width="4.140625" style="285" customWidth="1"/>
    <col min="3327" max="3328" width="3.85546875" style="285" customWidth="1"/>
    <col min="3329" max="3329" width="2.5703125" style="285" customWidth="1"/>
    <col min="3330" max="3330" width="1" style="285" customWidth="1"/>
    <col min="3331" max="3334" width="0" style="285" hidden="1" customWidth="1"/>
    <col min="3335" max="3351" width="5.28515625" style="285" customWidth="1"/>
    <col min="3352" max="3562" width="9.140625" style="285"/>
    <col min="3563" max="3563" width="1" style="285" customWidth="1"/>
    <col min="3564" max="3564" width="2.42578125" style="285" customWidth="1"/>
    <col min="3565" max="3565" width="2" style="285" customWidth="1"/>
    <col min="3566" max="3566" width="24.42578125" style="285" customWidth="1"/>
    <col min="3567" max="3569" width="3.85546875" style="285" customWidth="1"/>
    <col min="3570" max="3570" width="4" style="285" customWidth="1"/>
    <col min="3571" max="3571" width="4.140625" style="285" customWidth="1"/>
    <col min="3572" max="3574" width="3.85546875" style="285" customWidth="1"/>
    <col min="3575" max="3576" width="4.140625" style="285" customWidth="1"/>
    <col min="3577" max="3580" width="3.85546875" style="285" customWidth="1"/>
    <col min="3581" max="3581" width="4.28515625" style="285" customWidth="1"/>
    <col min="3582" max="3582" width="4.140625" style="285" customWidth="1"/>
    <col min="3583" max="3584" width="3.85546875" style="285" customWidth="1"/>
    <col min="3585" max="3585" width="2.5703125" style="285" customWidth="1"/>
    <col min="3586" max="3586" width="1" style="285" customWidth="1"/>
    <col min="3587" max="3590" width="0" style="285" hidden="1" customWidth="1"/>
    <col min="3591" max="3607" width="5.28515625" style="285" customWidth="1"/>
    <col min="3608" max="3818" width="9.140625" style="285"/>
    <col min="3819" max="3819" width="1" style="285" customWidth="1"/>
    <col min="3820" max="3820" width="2.42578125" style="285" customWidth="1"/>
    <col min="3821" max="3821" width="2" style="285" customWidth="1"/>
    <col min="3822" max="3822" width="24.42578125" style="285" customWidth="1"/>
    <col min="3823" max="3825" width="3.85546875" style="285" customWidth="1"/>
    <col min="3826" max="3826" width="4" style="285" customWidth="1"/>
    <col min="3827" max="3827" width="4.140625" style="285" customWidth="1"/>
    <col min="3828" max="3830" width="3.85546875" style="285" customWidth="1"/>
    <col min="3831" max="3832" width="4.140625" style="285" customWidth="1"/>
    <col min="3833" max="3836" width="3.85546875" style="285" customWidth="1"/>
    <col min="3837" max="3837" width="4.28515625" style="285" customWidth="1"/>
    <col min="3838" max="3838" width="4.140625" style="285" customWidth="1"/>
    <col min="3839" max="3840" width="3.85546875" style="285" customWidth="1"/>
    <col min="3841" max="3841" width="2.5703125" style="285" customWidth="1"/>
    <col min="3842" max="3842" width="1" style="285" customWidth="1"/>
    <col min="3843" max="3846" width="0" style="285" hidden="1" customWidth="1"/>
    <col min="3847" max="3863" width="5.28515625" style="285" customWidth="1"/>
    <col min="3864" max="4074" width="9.140625" style="285"/>
    <col min="4075" max="4075" width="1" style="285" customWidth="1"/>
    <col min="4076" max="4076" width="2.42578125" style="285" customWidth="1"/>
    <col min="4077" max="4077" width="2" style="285" customWidth="1"/>
    <col min="4078" max="4078" width="24.42578125" style="285" customWidth="1"/>
    <col min="4079" max="4081" width="3.85546875" style="285" customWidth="1"/>
    <col min="4082" max="4082" width="4" style="285" customWidth="1"/>
    <col min="4083" max="4083" width="4.140625" style="285" customWidth="1"/>
    <col min="4084" max="4086" width="3.85546875" style="285" customWidth="1"/>
    <col min="4087" max="4088" width="4.140625" style="285" customWidth="1"/>
    <col min="4089" max="4092" width="3.85546875" style="285" customWidth="1"/>
    <col min="4093" max="4093" width="4.28515625" style="285" customWidth="1"/>
    <col min="4094" max="4094" width="4.140625" style="285" customWidth="1"/>
    <col min="4095" max="4096" width="3.85546875" style="285" customWidth="1"/>
    <col min="4097" max="4097" width="2.5703125" style="285" customWidth="1"/>
    <col min="4098" max="4098" width="1" style="285" customWidth="1"/>
    <col min="4099" max="4102" width="0" style="285" hidden="1" customWidth="1"/>
    <col min="4103" max="4119" width="5.28515625" style="285" customWidth="1"/>
    <col min="4120" max="4330" width="9.140625" style="285"/>
    <col min="4331" max="4331" width="1" style="285" customWidth="1"/>
    <col min="4332" max="4332" width="2.42578125" style="285" customWidth="1"/>
    <col min="4333" max="4333" width="2" style="285" customWidth="1"/>
    <col min="4334" max="4334" width="24.42578125" style="285" customWidth="1"/>
    <col min="4335" max="4337" width="3.85546875" style="285" customWidth="1"/>
    <col min="4338" max="4338" width="4" style="285" customWidth="1"/>
    <col min="4339" max="4339" width="4.140625" style="285" customWidth="1"/>
    <col min="4340" max="4342" width="3.85546875" style="285" customWidth="1"/>
    <col min="4343" max="4344" width="4.140625" style="285" customWidth="1"/>
    <col min="4345" max="4348" width="3.85546875" style="285" customWidth="1"/>
    <col min="4349" max="4349" width="4.28515625" style="285" customWidth="1"/>
    <col min="4350" max="4350" width="4.140625" style="285" customWidth="1"/>
    <col min="4351" max="4352" width="3.85546875" style="285" customWidth="1"/>
    <col min="4353" max="4353" width="2.5703125" style="285" customWidth="1"/>
    <col min="4354" max="4354" width="1" style="285" customWidth="1"/>
    <col min="4355" max="4358" width="0" style="285" hidden="1" customWidth="1"/>
    <col min="4359" max="4375" width="5.28515625" style="285" customWidth="1"/>
    <col min="4376" max="4586" width="9.140625" style="285"/>
    <col min="4587" max="4587" width="1" style="285" customWidth="1"/>
    <col min="4588" max="4588" width="2.42578125" style="285" customWidth="1"/>
    <col min="4589" max="4589" width="2" style="285" customWidth="1"/>
    <col min="4590" max="4590" width="24.42578125" style="285" customWidth="1"/>
    <col min="4591" max="4593" width="3.85546875" style="285" customWidth="1"/>
    <col min="4594" max="4594" width="4" style="285" customWidth="1"/>
    <col min="4595" max="4595" width="4.140625" style="285" customWidth="1"/>
    <col min="4596" max="4598" width="3.85546875" style="285" customWidth="1"/>
    <col min="4599" max="4600" width="4.140625" style="285" customWidth="1"/>
    <col min="4601" max="4604" width="3.85546875" style="285" customWidth="1"/>
    <col min="4605" max="4605" width="4.28515625" style="285" customWidth="1"/>
    <col min="4606" max="4606" width="4.140625" style="285" customWidth="1"/>
    <col min="4607" max="4608" width="3.85546875" style="285" customWidth="1"/>
    <col min="4609" max="4609" width="2.5703125" style="285" customWidth="1"/>
    <col min="4610" max="4610" width="1" style="285" customWidth="1"/>
    <col min="4611" max="4614" width="0" style="285" hidden="1" customWidth="1"/>
    <col min="4615" max="4631" width="5.28515625" style="285" customWidth="1"/>
    <col min="4632" max="4842" width="9.140625" style="285"/>
    <col min="4843" max="4843" width="1" style="285" customWidth="1"/>
    <col min="4844" max="4844" width="2.42578125" style="285" customWidth="1"/>
    <col min="4845" max="4845" width="2" style="285" customWidth="1"/>
    <col min="4846" max="4846" width="24.42578125" style="285" customWidth="1"/>
    <col min="4847" max="4849" width="3.85546875" style="285" customWidth="1"/>
    <col min="4850" max="4850" width="4" style="285" customWidth="1"/>
    <col min="4851" max="4851" width="4.140625" style="285" customWidth="1"/>
    <col min="4852" max="4854" width="3.85546875" style="285" customWidth="1"/>
    <col min="4855" max="4856" width="4.140625" style="285" customWidth="1"/>
    <col min="4857" max="4860" width="3.85546875" style="285" customWidth="1"/>
    <col min="4861" max="4861" width="4.28515625" style="285" customWidth="1"/>
    <col min="4862" max="4862" width="4.140625" style="285" customWidth="1"/>
    <col min="4863" max="4864" width="3.85546875" style="285" customWidth="1"/>
    <col min="4865" max="4865" width="2.5703125" style="285" customWidth="1"/>
    <col min="4866" max="4866" width="1" style="285" customWidth="1"/>
    <col min="4867" max="4870" width="0" style="285" hidden="1" customWidth="1"/>
    <col min="4871" max="4887" width="5.28515625" style="285" customWidth="1"/>
    <col min="4888" max="5098" width="9.140625" style="285"/>
    <col min="5099" max="5099" width="1" style="285" customWidth="1"/>
    <col min="5100" max="5100" width="2.42578125" style="285" customWidth="1"/>
    <col min="5101" max="5101" width="2" style="285" customWidth="1"/>
    <col min="5102" max="5102" width="24.42578125" style="285" customWidth="1"/>
    <col min="5103" max="5105" width="3.85546875" style="285" customWidth="1"/>
    <col min="5106" max="5106" width="4" style="285" customWidth="1"/>
    <col min="5107" max="5107" width="4.140625" style="285" customWidth="1"/>
    <col min="5108" max="5110" width="3.85546875" style="285" customWidth="1"/>
    <col min="5111" max="5112" width="4.140625" style="285" customWidth="1"/>
    <col min="5113" max="5116" width="3.85546875" style="285" customWidth="1"/>
    <col min="5117" max="5117" width="4.28515625" style="285" customWidth="1"/>
    <col min="5118" max="5118" width="4.140625" style="285" customWidth="1"/>
    <col min="5119" max="5120" width="3.85546875" style="285" customWidth="1"/>
    <col min="5121" max="5121" width="2.5703125" style="285" customWidth="1"/>
    <col min="5122" max="5122" width="1" style="285" customWidth="1"/>
    <col min="5123" max="5126" width="0" style="285" hidden="1" customWidth="1"/>
    <col min="5127" max="5143" width="5.28515625" style="285" customWidth="1"/>
    <col min="5144" max="5354" width="9.140625" style="285"/>
    <col min="5355" max="5355" width="1" style="285" customWidth="1"/>
    <col min="5356" max="5356" width="2.42578125" style="285" customWidth="1"/>
    <col min="5357" max="5357" width="2" style="285" customWidth="1"/>
    <col min="5358" max="5358" width="24.42578125" style="285" customWidth="1"/>
    <col min="5359" max="5361" width="3.85546875" style="285" customWidth="1"/>
    <col min="5362" max="5362" width="4" style="285" customWidth="1"/>
    <col min="5363" max="5363" width="4.140625" style="285" customWidth="1"/>
    <col min="5364" max="5366" width="3.85546875" style="285" customWidth="1"/>
    <col min="5367" max="5368" width="4.140625" style="285" customWidth="1"/>
    <col min="5369" max="5372" width="3.85546875" style="285" customWidth="1"/>
    <col min="5373" max="5373" width="4.28515625" style="285" customWidth="1"/>
    <col min="5374" max="5374" width="4.140625" style="285" customWidth="1"/>
    <col min="5375" max="5376" width="3.85546875" style="285" customWidth="1"/>
    <col min="5377" max="5377" width="2.5703125" style="285" customWidth="1"/>
    <col min="5378" max="5378" width="1" style="285" customWidth="1"/>
    <col min="5379" max="5382" width="0" style="285" hidden="1" customWidth="1"/>
    <col min="5383" max="5399" width="5.28515625" style="285" customWidth="1"/>
    <col min="5400" max="5610" width="9.140625" style="285"/>
    <col min="5611" max="5611" width="1" style="285" customWidth="1"/>
    <col min="5612" max="5612" width="2.42578125" style="285" customWidth="1"/>
    <col min="5613" max="5613" width="2" style="285" customWidth="1"/>
    <col min="5614" max="5614" width="24.42578125" style="285" customWidth="1"/>
    <col min="5615" max="5617" width="3.85546875" style="285" customWidth="1"/>
    <col min="5618" max="5618" width="4" style="285" customWidth="1"/>
    <col min="5619" max="5619" width="4.140625" style="285" customWidth="1"/>
    <col min="5620" max="5622" width="3.85546875" style="285" customWidth="1"/>
    <col min="5623" max="5624" width="4.140625" style="285" customWidth="1"/>
    <col min="5625" max="5628" width="3.85546875" style="285" customWidth="1"/>
    <col min="5629" max="5629" width="4.28515625" style="285" customWidth="1"/>
    <col min="5630" max="5630" width="4.140625" style="285" customWidth="1"/>
    <col min="5631" max="5632" width="3.85546875" style="285" customWidth="1"/>
    <col min="5633" max="5633" width="2.5703125" style="285" customWidth="1"/>
    <col min="5634" max="5634" width="1" style="285" customWidth="1"/>
    <col min="5635" max="5638" width="0" style="285" hidden="1" customWidth="1"/>
    <col min="5639" max="5655" width="5.28515625" style="285" customWidth="1"/>
    <col min="5656" max="5866" width="9.140625" style="285"/>
    <col min="5867" max="5867" width="1" style="285" customWidth="1"/>
    <col min="5868" max="5868" width="2.42578125" style="285" customWidth="1"/>
    <col min="5869" max="5869" width="2" style="285" customWidth="1"/>
    <col min="5870" max="5870" width="24.42578125" style="285" customWidth="1"/>
    <col min="5871" max="5873" width="3.85546875" style="285" customWidth="1"/>
    <col min="5874" max="5874" width="4" style="285" customWidth="1"/>
    <col min="5875" max="5875" width="4.140625" style="285" customWidth="1"/>
    <col min="5876" max="5878" width="3.85546875" style="285" customWidth="1"/>
    <col min="5879" max="5880" width="4.140625" style="285" customWidth="1"/>
    <col min="5881" max="5884" width="3.85546875" style="285" customWidth="1"/>
    <col min="5885" max="5885" width="4.28515625" style="285" customWidth="1"/>
    <col min="5886" max="5886" width="4.140625" style="285" customWidth="1"/>
    <col min="5887" max="5888" width="3.85546875" style="285" customWidth="1"/>
    <col min="5889" max="5889" width="2.5703125" style="285" customWidth="1"/>
    <col min="5890" max="5890" width="1" style="285" customWidth="1"/>
    <col min="5891" max="5894" width="0" style="285" hidden="1" customWidth="1"/>
    <col min="5895" max="5911" width="5.28515625" style="285" customWidth="1"/>
    <col min="5912" max="6122" width="9.140625" style="285"/>
    <col min="6123" max="6123" width="1" style="285" customWidth="1"/>
    <col min="6124" max="6124" width="2.42578125" style="285" customWidth="1"/>
    <col min="6125" max="6125" width="2" style="285" customWidth="1"/>
    <col min="6126" max="6126" width="24.42578125" style="285" customWidth="1"/>
    <col min="6127" max="6129" width="3.85546875" style="285" customWidth="1"/>
    <col min="6130" max="6130" width="4" style="285" customWidth="1"/>
    <col min="6131" max="6131" width="4.140625" style="285" customWidth="1"/>
    <col min="6132" max="6134" width="3.85546875" style="285" customWidth="1"/>
    <col min="6135" max="6136" width="4.140625" style="285" customWidth="1"/>
    <col min="6137" max="6140" width="3.85546875" style="285" customWidth="1"/>
    <col min="6141" max="6141" width="4.28515625" style="285" customWidth="1"/>
    <col min="6142" max="6142" width="4.140625" style="285" customWidth="1"/>
    <col min="6143" max="6144" width="3.85546875" style="285" customWidth="1"/>
    <col min="6145" max="6145" width="2.5703125" style="285" customWidth="1"/>
    <col min="6146" max="6146" width="1" style="285" customWidth="1"/>
    <col min="6147" max="6150" width="0" style="285" hidden="1" customWidth="1"/>
    <col min="6151" max="6167" width="5.28515625" style="285" customWidth="1"/>
    <col min="6168" max="6378" width="9.140625" style="285"/>
    <col min="6379" max="6379" width="1" style="285" customWidth="1"/>
    <col min="6380" max="6380" width="2.42578125" style="285" customWidth="1"/>
    <col min="6381" max="6381" width="2" style="285" customWidth="1"/>
    <col min="6382" max="6382" width="24.42578125" style="285" customWidth="1"/>
    <col min="6383" max="6385" width="3.85546875" style="285" customWidth="1"/>
    <col min="6386" max="6386" width="4" style="285" customWidth="1"/>
    <col min="6387" max="6387" width="4.140625" style="285" customWidth="1"/>
    <col min="6388" max="6390" width="3.85546875" style="285" customWidth="1"/>
    <col min="6391" max="6392" width="4.140625" style="285" customWidth="1"/>
    <col min="6393" max="6396" width="3.85546875" style="285" customWidth="1"/>
    <col min="6397" max="6397" width="4.28515625" style="285" customWidth="1"/>
    <col min="6398" max="6398" width="4.140625" style="285" customWidth="1"/>
    <col min="6399" max="6400" width="3.85546875" style="285" customWidth="1"/>
    <col min="6401" max="6401" width="2.5703125" style="285" customWidth="1"/>
    <col min="6402" max="6402" width="1" style="285" customWidth="1"/>
    <col min="6403" max="6406" width="0" style="285" hidden="1" customWidth="1"/>
    <col min="6407" max="6423" width="5.28515625" style="285" customWidth="1"/>
    <col min="6424" max="6634" width="9.140625" style="285"/>
    <col min="6635" max="6635" width="1" style="285" customWidth="1"/>
    <col min="6636" max="6636" width="2.42578125" style="285" customWidth="1"/>
    <col min="6637" max="6637" width="2" style="285" customWidth="1"/>
    <col min="6638" max="6638" width="24.42578125" style="285" customWidth="1"/>
    <col min="6639" max="6641" width="3.85546875" style="285" customWidth="1"/>
    <col min="6642" max="6642" width="4" style="285" customWidth="1"/>
    <col min="6643" max="6643" width="4.140625" style="285" customWidth="1"/>
    <col min="6644" max="6646" width="3.85546875" style="285" customWidth="1"/>
    <col min="6647" max="6648" width="4.140625" style="285" customWidth="1"/>
    <col min="6649" max="6652" width="3.85546875" style="285" customWidth="1"/>
    <col min="6653" max="6653" width="4.28515625" style="285" customWidth="1"/>
    <col min="6654" max="6654" width="4.140625" style="285" customWidth="1"/>
    <col min="6655" max="6656" width="3.85546875" style="285" customWidth="1"/>
    <col min="6657" max="6657" width="2.5703125" style="285" customWidth="1"/>
    <col min="6658" max="6658" width="1" style="285" customWidth="1"/>
    <col min="6659" max="6662" width="0" style="285" hidden="1" customWidth="1"/>
    <col min="6663" max="6679" width="5.28515625" style="285" customWidth="1"/>
    <col min="6680" max="6890" width="9.140625" style="285"/>
    <col min="6891" max="6891" width="1" style="285" customWidth="1"/>
    <col min="6892" max="6892" width="2.42578125" style="285" customWidth="1"/>
    <col min="6893" max="6893" width="2" style="285" customWidth="1"/>
    <col min="6894" max="6894" width="24.42578125" style="285" customWidth="1"/>
    <col min="6895" max="6897" width="3.85546875" style="285" customWidth="1"/>
    <col min="6898" max="6898" width="4" style="285" customWidth="1"/>
    <col min="6899" max="6899" width="4.140625" style="285" customWidth="1"/>
    <col min="6900" max="6902" width="3.85546875" style="285" customWidth="1"/>
    <col min="6903" max="6904" width="4.140625" style="285" customWidth="1"/>
    <col min="6905" max="6908" width="3.85546875" style="285" customWidth="1"/>
    <col min="6909" max="6909" width="4.28515625" style="285" customWidth="1"/>
    <col min="6910" max="6910" width="4.140625" style="285" customWidth="1"/>
    <col min="6911" max="6912" width="3.85546875" style="285" customWidth="1"/>
    <col min="6913" max="6913" width="2.5703125" style="285" customWidth="1"/>
    <col min="6914" max="6914" width="1" style="285" customWidth="1"/>
    <col min="6915" max="6918" width="0" style="285" hidden="1" customWidth="1"/>
    <col min="6919" max="6935" width="5.28515625" style="285" customWidth="1"/>
    <col min="6936" max="7146" width="9.140625" style="285"/>
    <col min="7147" max="7147" width="1" style="285" customWidth="1"/>
    <col min="7148" max="7148" width="2.42578125" style="285" customWidth="1"/>
    <col min="7149" max="7149" width="2" style="285" customWidth="1"/>
    <col min="7150" max="7150" width="24.42578125" style="285" customWidth="1"/>
    <col min="7151" max="7153" width="3.85546875" style="285" customWidth="1"/>
    <col min="7154" max="7154" width="4" style="285" customWidth="1"/>
    <col min="7155" max="7155" width="4.140625" style="285" customWidth="1"/>
    <col min="7156" max="7158" width="3.85546875" style="285" customWidth="1"/>
    <col min="7159" max="7160" width="4.140625" style="285" customWidth="1"/>
    <col min="7161" max="7164" width="3.85546875" style="285" customWidth="1"/>
    <col min="7165" max="7165" width="4.28515625" style="285" customWidth="1"/>
    <col min="7166" max="7166" width="4.140625" style="285" customWidth="1"/>
    <col min="7167" max="7168" width="3.85546875" style="285" customWidth="1"/>
    <col min="7169" max="7169" width="2.5703125" style="285" customWidth="1"/>
    <col min="7170" max="7170" width="1" style="285" customWidth="1"/>
    <col min="7171" max="7174" width="0" style="285" hidden="1" customWidth="1"/>
    <col min="7175" max="7191" width="5.28515625" style="285" customWidth="1"/>
    <col min="7192" max="7402" width="9.140625" style="285"/>
    <col min="7403" max="7403" width="1" style="285" customWidth="1"/>
    <col min="7404" max="7404" width="2.42578125" style="285" customWidth="1"/>
    <col min="7405" max="7405" width="2" style="285" customWidth="1"/>
    <col min="7406" max="7406" width="24.42578125" style="285" customWidth="1"/>
    <col min="7407" max="7409" width="3.85546875" style="285" customWidth="1"/>
    <col min="7410" max="7410" width="4" style="285" customWidth="1"/>
    <col min="7411" max="7411" width="4.140625" style="285" customWidth="1"/>
    <col min="7412" max="7414" width="3.85546875" style="285" customWidth="1"/>
    <col min="7415" max="7416" width="4.140625" style="285" customWidth="1"/>
    <col min="7417" max="7420" width="3.85546875" style="285" customWidth="1"/>
    <col min="7421" max="7421" width="4.28515625" style="285" customWidth="1"/>
    <col min="7422" max="7422" width="4.140625" style="285" customWidth="1"/>
    <col min="7423" max="7424" width="3.85546875" style="285" customWidth="1"/>
    <col min="7425" max="7425" width="2.5703125" style="285" customWidth="1"/>
    <col min="7426" max="7426" width="1" style="285" customWidth="1"/>
    <col min="7427" max="7430" width="0" style="285" hidden="1" customWidth="1"/>
    <col min="7431" max="7447" width="5.28515625" style="285" customWidth="1"/>
    <col min="7448" max="7658" width="9.140625" style="285"/>
    <col min="7659" max="7659" width="1" style="285" customWidth="1"/>
    <col min="7660" max="7660" width="2.42578125" style="285" customWidth="1"/>
    <col min="7661" max="7661" width="2" style="285" customWidth="1"/>
    <col min="7662" max="7662" width="24.42578125" style="285" customWidth="1"/>
    <col min="7663" max="7665" width="3.85546875" style="285" customWidth="1"/>
    <col min="7666" max="7666" width="4" style="285" customWidth="1"/>
    <col min="7667" max="7667" width="4.140625" style="285" customWidth="1"/>
    <col min="7668" max="7670" width="3.85546875" style="285" customWidth="1"/>
    <col min="7671" max="7672" width="4.140625" style="285" customWidth="1"/>
    <col min="7673" max="7676" width="3.85546875" style="285" customWidth="1"/>
    <col min="7677" max="7677" width="4.28515625" style="285" customWidth="1"/>
    <col min="7678" max="7678" width="4.140625" style="285" customWidth="1"/>
    <col min="7679" max="7680" width="3.85546875" style="285" customWidth="1"/>
    <col min="7681" max="7681" width="2.5703125" style="285" customWidth="1"/>
    <col min="7682" max="7682" width="1" style="285" customWidth="1"/>
    <col min="7683" max="7686" width="0" style="285" hidden="1" customWidth="1"/>
    <col min="7687" max="7703" width="5.28515625" style="285" customWidth="1"/>
    <col min="7704" max="7914" width="9.140625" style="285"/>
    <col min="7915" max="7915" width="1" style="285" customWidth="1"/>
    <col min="7916" max="7916" width="2.42578125" style="285" customWidth="1"/>
    <col min="7917" max="7917" width="2" style="285" customWidth="1"/>
    <col min="7918" max="7918" width="24.42578125" style="285" customWidth="1"/>
    <col min="7919" max="7921" width="3.85546875" style="285" customWidth="1"/>
    <col min="7922" max="7922" width="4" style="285" customWidth="1"/>
    <col min="7923" max="7923" width="4.140625" style="285" customWidth="1"/>
    <col min="7924" max="7926" width="3.85546875" style="285" customWidth="1"/>
    <col min="7927" max="7928" width="4.140625" style="285" customWidth="1"/>
    <col min="7929" max="7932" width="3.85546875" style="285" customWidth="1"/>
    <col min="7933" max="7933" width="4.28515625" style="285" customWidth="1"/>
    <col min="7934" max="7934" width="4.140625" style="285" customWidth="1"/>
    <col min="7935" max="7936" width="3.85546875" style="285" customWidth="1"/>
    <col min="7937" max="7937" width="2.5703125" style="285" customWidth="1"/>
    <col min="7938" max="7938" width="1" style="285" customWidth="1"/>
    <col min="7939" max="7942" width="0" style="285" hidden="1" customWidth="1"/>
    <col min="7943" max="7959" width="5.28515625" style="285" customWidth="1"/>
    <col min="7960" max="8170" width="9.140625" style="285"/>
    <col min="8171" max="8171" width="1" style="285" customWidth="1"/>
    <col min="8172" max="8172" width="2.42578125" style="285" customWidth="1"/>
    <col min="8173" max="8173" width="2" style="285" customWidth="1"/>
    <col min="8174" max="8174" width="24.42578125" style="285" customWidth="1"/>
    <col min="8175" max="8177" width="3.85546875" style="285" customWidth="1"/>
    <col min="8178" max="8178" width="4" style="285" customWidth="1"/>
    <col min="8179" max="8179" width="4.140625" style="285" customWidth="1"/>
    <col min="8180" max="8182" width="3.85546875" style="285" customWidth="1"/>
    <col min="8183" max="8184" width="4.140625" style="285" customWidth="1"/>
    <col min="8185" max="8188" width="3.85546875" style="285" customWidth="1"/>
    <col min="8189" max="8189" width="4.28515625" style="285" customWidth="1"/>
    <col min="8190" max="8190" width="4.140625" style="285" customWidth="1"/>
    <col min="8191" max="8192" width="3.85546875" style="285" customWidth="1"/>
    <col min="8193" max="8193" width="2.5703125" style="285" customWidth="1"/>
    <col min="8194" max="8194" width="1" style="285" customWidth="1"/>
    <col min="8195" max="8198" width="0" style="285" hidden="1" customWidth="1"/>
    <col min="8199" max="8215" width="5.28515625" style="285" customWidth="1"/>
    <col min="8216" max="8426" width="9.140625" style="285"/>
    <col min="8427" max="8427" width="1" style="285" customWidth="1"/>
    <col min="8428" max="8428" width="2.42578125" style="285" customWidth="1"/>
    <col min="8429" max="8429" width="2" style="285" customWidth="1"/>
    <col min="8430" max="8430" width="24.42578125" style="285" customWidth="1"/>
    <col min="8431" max="8433" width="3.85546875" style="285" customWidth="1"/>
    <col min="8434" max="8434" width="4" style="285" customWidth="1"/>
    <col min="8435" max="8435" width="4.140625" style="285" customWidth="1"/>
    <col min="8436" max="8438" width="3.85546875" style="285" customWidth="1"/>
    <col min="8439" max="8440" width="4.140625" style="285" customWidth="1"/>
    <col min="8441" max="8444" width="3.85546875" style="285" customWidth="1"/>
    <col min="8445" max="8445" width="4.28515625" style="285" customWidth="1"/>
    <col min="8446" max="8446" width="4.140625" style="285" customWidth="1"/>
    <col min="8447" max="8448" width="3.85546875" style="285" customWidth="1"/>
    <col min="8449" max="8449" width="2.5703125" style="285" customWidth="1"/>
    <col min="8450" max="8450" width="1" style="285" customWidth="1"/>
    <col min="8451" max="8454" width="0" style="285" hidden="1" customWidth="1"/>
    <col min="8455" max="8471" width="5.28515625" style="285" customWidth="1"/>
    <col min="8472" max="8682" width="9.140625" style="285"/>
    <col min="8683" max="8683" width="1" style="285" customWidth="1"/>
    <col min="8684" max="8684" width="2.42578125" style="285" customWidth="1"/>
    <col min="8685" max="8685" width="2" style="285" customWidth="1"/>
    <col min="8686" max="8686" width="24.42578125" style="285" customWidth="1"/>
    <col min="8687" max="8689" width="3.85546875" style="285" customWidth="1"/>
    <col min="8690" max="8690" width="4" style="285" customWidth="1"/>
    <col min="8691" max="8691" width="4.140625" style="285" customWidth="1"/>
    <col min="8692" max="8694" width="3.85546875" style="285" customWidth="1"/>
    <col min="8695" max="8696" width="4.140625" style="285" customWidth="1"/>
    <col min="8697" max="8700" width="3.85546875" style="285" customWidth="1"/>
    <col min="8701" max="8701" width="4.28515625" style="285" customWidth="1"/>
    <col min="8702" max="8702" width="4.140625" style="285" customWidth="1"/>
    <col min="8703" max="8704" width="3.85546875" style="285" customWidth="1"/>
    <col min="8705" max="8705" width="2.5703125" style="285" customWidth="1"/>
    <col min="8706" max="8706" width="1" style="285" customWidth="1"/>
    <col min="8707" max="8710" width="0" style="285" hidden="1" customWidth="1"/>
    <col min="8711" max="8727" width="5.28515625" style="285" customWidth="1"/>
    <col min="8728" max="8938" width="9.140625" style="285"/>
    <col min="8939" max="8939" width="1" style="285" customWidth="1"/>
    <col min="8940" max="8940" width="2.42578125" style="285" customWidth="1"/>
    <col min="8941" max="8941" width="2" style="285" customWidth="1"/>
    <col min="8942" max="8942" width="24.42578125" style="285" customWidth="1"/>
    <col min="8943" max="8945" width="3.85546875" style="285" customWidth="1"/>
    <col min="8946" max="8946" width="4" style="285" customWidth="1"/>
    <col min="8947" max="8947" width="4.140625" style="285" customWidth="1"/>
    <col min="8948" max="8950" width="3.85546875" style="285" customWidth="1"/>
    <col min="8951" max="8952" width="4.140625" style="285" customWidth="1"/>
    <col min="8953" max="8956" width="3.85546875" style="285" customWidth="1"/>
    <col min="8957" max="8957" width="4.28515625" style="285" customWidth="1"/>
    <col min="8958" max="8958" width="4.140625" style="285" customWidth="1"/>
    <col min="8959" max="8960" width="3.85546875" style="285" customWidth="1"/>
    <col min="8961" max="8961" width="2.5703125" style="285" customWidth="1"/>
    <col min="8962" max="8962" width="1" style="285" customWidth="1"/>
    <col min="8963" max="8966" width="0" style="285" hidden="1" customWidth="1"/>
    <col min="8967" max="8983" width="5.28515625" style="285" customWidth="1"/>
    <col min="8984" max="9194" width="9.140625" style="285"/>
    <col min="9195" max="9195" width="1" style="285" customWidth="1"/>
    <col min="9196" max="9196" width="2.42578125" style="285" customWidth="1"/>
    <col min="9197" max="9197" width="2" style="285" customWidth="1"/>
    <col min="9198" max="9198" width="24.42578125" style="285" customWidth="1"/>
    <col min="9199" max="9201" width="3.85546875" style="285" customWidth="1"/>
    <col min="9202" max="9202" width="4" style="285" customWidth="1"/>
    <col min="9203" max="9203" width="4.140625" style="285" customWidth="1"/>
    <col min="9204" max="9206" width="3.85546875" style="285" customWidth="1"/>
    <col min="9207" max="9208" width="4.140625" style="285" customWidth="1"/>
    <col min="9209" max="9212" width="3.85546875" style="285" customWidth="1"/>
    <col min="9213" max="9213" width="4.28515625" style="285" customWidth="1"/>
    <col min="9214" max="9214" width="4.140625" style="285" customWidth="1"/>
    <col min="9215" max="9216" width="3.85546875" style="285" customWidth="1"/>
    <col min="9217" max="9217" width="2.5703125" style="285" customWidth="1"/>
    <col min="9218" max="9218" width="1" style="285" customWidth="1"/>
    <col min="9219" max="9222" width="0" style="285" hidden="1" customWidth="1"/>
    <col min="9223" max="9239" width="5.28515625" style="285" customWidth="1"/>
    <col min="9240" max="9450" width="9.140625" style="285"/>
    <col min="9451" max="9451" width="1" style="285" customWidth="1"/>
    <col min="9452" max="9452" width="2.42578125" style="285" customWidth="1"/>
    <col min="9453" max="9453" width="2" style="285" customWidth="1"/>
    <col min="9454" max="9454" width="24.42578125" style="285" customWidth="1"/>
    <col min="9455" max="9457" width="3.85546875" style="285" customWidth="1"/>
    <col min="9458" max="9458" width="4" style="285" customWidth="1"/>
    <col min="9459" max="9459" width="4.140625" style="285" customWidth="1"/>
    <col min="9460" max="9462" width="3.85546875" style="285" customWidth="1"/>
    <col min="9463" max="9464" width="4.140625" style="285" customWidth="1"/>
    <col min="9465" max="9468" width="3.85546875" style="285" customWidth="1"/>
    <col min="9469" max="9469" width="4.28515625" style="285" customWidth="1"/>
    <col min="9470" max="9470" width="4.140625" style="285" customWidth="1"/>
    <col min="9471" max="9472" width="3.85546875" style="285" customWidth="1"/>
    <col min="9473" max="9473" width="2.5703125" style="285" customWidth="1"/>
    <col min="9474" max="9474" width="1" style="285" customWidth="1"/>
    <col min="9475" max="9478" width="0" style="285" hidden="1" customWidth="1"/>
    <col min="9479" max="9495" width="5.28515625" style="285" customWidth="1"/>
    <col min="9496" max="9706" width="9.140625" style="285"/>
    <col min="9707" max="9707" width="1" style="285" customWidth="1"/>
    <col min="9708" max="9708" width="2.42578125" style="285" customWidth="1"/>
    <col min="9709" max="9709" width="2" style="285" customWidth="1"/>
    <col min="9710" max="9710" width="24.42578125" style="285" customWidth="1"/>
    <col min="9711" max="9713" width="3.85546875" style="285" customWidth="1"/>
    <col min="9714" max="9714" width="4" style="285" customWidth="1"/>
    <col min="9715" max="9715" width="4.140625" style="285" customWidth="1"/>
    <col min="9716" max="9718" width="3.85546875" style="285" customWidth="1"/>
    <col min="9719" max="9720" width="4.140625" style="285" customWidth="1"/>
    <col min="9721" max="9724" width="3.85546875" style="285" customWidth="1"/>
    <col min="9725" max="9725" width="4.28515625" style="285" customWidth="1"/>
    <col min="9726" max="9726" width="4.140625" style="285" customWidth="1"/>
    <col min="9727" max="9728" width="3.85546875" style="285" customWidth="1"/>
    <col min="9729" max="9729" width="2.5703125" style="285" customWidth="1"/>
    <col min="9730" max="9730" width="1" style="285" customWidth="1"/>
    <col min="9731" max="9734" width="0" style="285" hidden="1" customWidth="1"/>
    <col min="9735" max="9751" width="5.28515625" style="285" customWidth="1"/>
    <col min="9752" max="9962" width="9.140625" style="285"/>
    <col min="9963" max="9963" width="1" style="285" customWidth="1"/>
    <col min="9964" max="9964" width="2.42578125" style="285" customWidth="1"/>
    <col min="9965" max="9965" width="2" style="285" customWidth="1"/>
    <col min="9966" max="9966" width="24.42578125" style="285" customWidth="1"/>
    <col min="9967" max="9969" width="3.85546875" style="285" customWidth="1"/>
    <col min="9970" max="9970" width="4" style="285" customWidth="1"/>
    <col min="9971" max="9971" width="4.140625" style="285" customWidth="1"/>
    <col min="9972" max="9974" width="3.85546875" style="285" customWidth="1"/>
    <col min="9975" max="9976" width="4.140625" style="285" customWidth="1"/>
    <col min="9977" max="9980" width="3.85546875" style="285" customWidth="1"/>
    <col min="9981" max="9981" width="4.28515625" style="285" customWidth="1"/>
    <col min="9982" max="9982" width="4.140625" style="285" customWidth="1"/>
    <col min="9983" max="9984" width="3.85546875" style="285" customWidth="1"/>
    <col min="9985" max="9985" width="2.5703125" style="285" customWidth="1"/>
    <col min="9986" max="9986" width="1" style="285" customWidth="1"/>
    <col min="9987" max="9990" width="0" style="285" hidden="1" customWidth="1"/>
    <col min="9991" max="10007" width="5.28515625" style="285" customWidth="1"/>
    <col min="10008" max="10218" width="9.140625" style="285"/>
    <col min="10219" max="10219" width="1" style="285" customWidth="1"/>
    <col min="10220" max="10220" width="2.42578125" style="285" customWidth="1"/>
    <col min="10221" max="10221" width="2" style="285" customWidth="1"/>
    <col min="10222" max="10222" width="24.42578125" style="285" customWidth="1"/>
    <col min="10223" max="10225" width="3.85546875" style="285" customWidth="1"/>
    <col min="10226" max="10226" width="4" style="285" customWidth="1"/>
    <col min="10227" max="10227" width="4.140625" style="285" customWidth="1"/>
    <col min="10228" max="10230" width="3.85546875" style="285" customWidth="1"/>
    <col min="10231" max="10232" width="4.140625" style="285" customWidth="1"/>
    <col min="10233" max="10236" width="3.85546875" style="285" customWidth="1"/>
    <col min="10237" max="10237" width="4.28515625" style="285" customWidth="1"/>
    <col min="10238" max="10238" width="4.140625" style="285" customWidth="1"/>
    <col min="10239" max="10240" width="3.85546875" style="285" customWidth="1"/>
    <col min="10241" max="10241" width="2.5703125" style="285" customWidth="1"/>
    <col min="10242" max="10242" width="1" style="285" customWidth="1"/>
    <col min="10243" max="10246" width="0" style="285" hidden="1" customWidth="1"/>
    <col min="10247" max="10263" width="5.28515625" style="285" customWidth="1"/>
    <col min="10264" max="10474" width="9.140625" style="285"/>
    <col min="10475" max="10475" width="1" style="285" customWidth="1"/>
    <col min="10476" max="10476" width="2.42578125" style="285" customWidth="1"/>
    <col min="10477" max="10477" width="2" style="285" customWidth="1"/>
    <col min="10478" max="10478" width="24.42578125" style="285" customWidth="1"/>
    <col min="10479" max="10481" width="3.85546875" style="285" customWidth="1"/>
    <col min="10482" max="10482" width="4" style="285" customWidth="1"/>
    <col min="10483" max="10483" width="4.140625" style="285" customWidth="1"/>
    <col min="10484" max="10486" width="3.85546875" style="285" customWidth="1"/>
    <col min="10487" max="10488" width="4.140625" style="285" customWidth="1"/>
    <col min="10489" max="10492" width="3.85546875" style="285" customWidth="1"/>
    <col min="10493" max="10493" width="4.28515625" style="285" customWidth="1"/>
    <col min="10494" max="10494" width="4.140625" style="285" customWidth="1"/>
    <col min="10495" max="10496" width="3.85546875" style="285" customWidth="1"/>
    <col min="10497" max="10497" width="2.5703125" style="285" customWidth="1"/>
    <col min="10498" max="10498" width="1" style="285" customWidth="1"/>
    <col min="10499" max="10502" width="0" style="285" hidden="1" customWidth="1"/>
    <col min="10503" max="10519" width="5.28515625" style="285" customWidth="1"/>
    <col min="10520" max="10730" width="9.140625" style="285"/>
    <col min="10731" max="10731" width="1" style="285" customWidth="1"/>
    <col min="10732" max="10732" width="2.42578125" style="285" customWidth="1"/>
    <col min="10733" max="10733" width="2" style="285" customWidth="1"/>
    <col min="10734" max="10734" width="24.42578125" style="285" customWidth="1"/>
    <col min="10735" max="10737" width="3.85546875" style="285" customWidth="1"/>
    <col min="10738" max="10738" width="4" style="285" customWidth="1"/>
    <col min="10739" max="10739" width="4.140625" style="285" customWidth="1"/>
    <col min="10740" max="10742" width="3.85546875" style="285" customWidth="1"/>
    <col min="10743" max="10744" width="4.140625" style="285" customWidth="1"/>
    <col min="10745" max="10748" width="3.85546875" style="285" customWidth="1"/>
    <col min="10749" max="10749" width="4.28515625" style="285" customWidth="1"/>
    <col min="10750" max="10750" width="4.140625" style="285" customWidth="1"/>
    <col min="10751" max="10752" width="3.85546875" style="285" customWidth="1"/>
    <col min="10753" max="10753" width="2.5703125" style="285" customWidth="1"/>
    <col min="10754" max="10754" width="1" style="285" customWidth="1"/>
    <col min="10755" max="10758" width="0" style="285" hidden="1" customWidth="1"/>
    <col min="10759" max="10775" width="5.28515625" style="285" customWidth="1"/>
    <col min="10776" max="10986" width="9.140625" style="285"/>
    <col min="10987" max="10987" width="1" style="285" customWidth="1"/>
    <col min="10988" max="10988" width="2.42578125" style="285" customWidth="1"/>
    <col min="10989" max="10989" width="2" style="285" customWidth="1"/>
    <col min="10990" max="10990" width="24.42578125" style="285" customWidth="1"/>
    <col min="10991" max="10993" width="3.85546875" style="285" customWidth="1"/>
    <col min="10994" max="10994" width="4" style="285" customWidth="1"/>
    <col min="10995" max="10995" width="4.140625" style="285" customWidth="1"/>
    <col min="10996" max="10998" width="3.85546875" style="285" customWidth="1"/>
    <col min="10999" max="11000" width="4.140625" style="285" customWidth="1"/>
    <col min="11001" max="11004" width="3.85546875" style="285" customWidth="1"/>
    <col min="11005" max="11005" width="4.28515625" style="285" customWidth="1"/>
    <col min="11006" max="11006" width="4.140625" style="285" customWidth="1"/>
    <col min="11007" max="11008" width="3.85546875" style="285" customWidth="1"/>
    <col min="11009" max="11009" width="2.5703125" style="285" customWidth="1"/>
    <col min="11010" max="11010" width="1" style="285" customWidth="1"/>
    <col min="11011" max="11014" width="0" style="285" hidden="1" customWidth="1"/>
    <col min="11015" max="11031" width="5.28515625" style="285" customWidth="1"/>
    <col min="11032" max="11242" width="9.140625" style="285"/>
    <col min="11243" max="11243" width="1" style="285" customWidth="1"/>
    <col min="11244" max="11244" width="2.42578125" style="285" customWidth="1"/>
    <col min="11245" max="11245" width="2" style="285" customWidth="1"/>
    <col min="11246" max="11246" width="24.42578125" style="285" customWidth="1"/>
    <col min="11247" max="11249" width="3.85546875" style="285" customWidth="1"/>
    <col min="11250" max="11250" width="4" style="285" customWidth="1"/>
    <col min="11251" max="11251" width="4.140625" style="285" customWidth="1"/>
    <col min="11252" max="11254" width="3.85546875" style="285" customWidth="1"/>
    <col min="11255" max="11256" width="4.140625" style="285" customWidth="1"/>
    <col min="11257" max="11260" width="3.85546875" style="285" customWidth="1"/>
    <col min="11261" max="11261" width="4.28515625" style="285" customWidth="1"/>
    <col min="11262" max="11262" width="4.140625" style="285" customWidth="1"/>
    <col min="11263" max="11264" width="3.85546875" style="285" customWidth="1"/>
    <col min="11265" max="11265" width="2.5703125" style="285" customWidth="1"/>
    <col min="11266" max="11266" width="1" style="285" customWidth="1"/>
    <col min="11267" max="11270" width="0" style="285" hidden="1" customWidth="1"/>
    <col min="11271" max="11287" width="5.28515625" style="285" customWidth="1"/>
    <col min="11288" max="11498" width="9.140625" style="285"/>
    <col min="11499" max="11499" width="1" style="285" customWidth="1"/>
    <col min="11500" max="11500" width="2.42578125" style="285" customWidth="1"/>
    <col min="11501" max="11501" width="2" style="285" customWidth="1"/>
    <col min="11502" max="11502" width="24.42578125" style="285" customWidth="1"/>
    <col min="11503" max="11505" width="3.85546875" style="285" customWidth="1"/>
    <col min="11506" max="11506" width="4" style="285" customWidth="1"/>
    <col min="11507" max="11507" width="4.140625" style="285" customWidth="1"/>
    <col min="11508" max="11510" width="3.85546875" style="285" customWidth="1"/>
    <col min="11511" max="11512" width="4.140625" style="285" customWidth="1"/>
    <col min="11513" max="11516" width="3.85546875" style="285" customWidth="1"/>
    <col min="11517" max="11517" width="4.28515625" style="285" customWidth="1"/>
    <col min="11518" max="11518" width="4.140625" style="285" customWidth="1"/>
    <col min="11519" max="11520" width="3.85546875" style="285" customWidth="1"/>
    <col min="11521" max="11521" width="2.5703125" style="285" customWidth="1"/>
    <col min="11522" max="11522" width="1" style="285" customWidth="1"/>
    <col min="11523" max="11526" width="0" style="285" hidden="1" customWidth="1"/>
    <col min="11527" max="11543" width="5.28515625" style="285" customWidth="1"/>
    <col min="11544" max="11754" width="9.140625" style="285"/>
    <col min="11755" max="11755" width="1" style="285" customWidth="1"/>
    <col min="11756" max="11756" width="2.42578125" style="285" customWidth="1"/>
    <col min="11757" max="11757" width="2" style="285" customWidth="1"/>
    <col min="11758" max="11758" width="24.42578125" style="285" customWidth="1"/>
    <col min="11759" max="11761" width="3.85546875" style="285" customWidth="1"/>
    <col min="11762" max="11762" width="4" style="285" customWidth="1"/>
    <col min="11763" max="11763" width="4.140625" style="285" customWidth="1"/>
    <col min="11764" max="11766" width="3.85546875" style="285" customWidth="1"/>
    <col min="11767" max="11768" width="4.140625" style="285" customWidth="1"/>
    <col min="11769" max="11772" width="3.85546875" style="285" customWidth="1"/>
    <col min="11773" max="11773" width="4.28515625" style="285" customWidth="1"/>
    <col min="11774" max="11774" width="4.140625" style="285" customWidth="1"/>
    <col min="11775" max="11776" width="3.85546875" style="285" customWidth="1"/>
    <col min="11777" max="11777" width="2.5703125" style="285" customWidth="1"/>
    <col min="11778" max="11778" width="1" style="285" customWidth="1"/>
    <col min="11779" max="11782" width="0" style="285" hidden="1" customWidth="1"/>
    <col min="11783" max="11799" width="5.28515625" style="285" customWidth="1"/>
    <col min="11800" max="12010" width="9.140625" style="285"/>
    <col min="12011" max="12011" width="1" style="285" customWidth="1"/>
    <col min="12012" max="12012" width="2.42578125" style="285" customWidth="1"/>
    <col min="12013" max="12013" width="2" style="285" customWidth="1"/>
    <col min="12014" max="12014" width="24.42578125" style="285" customWidth="1"/>
    <col min="12015" max="12017" width="3.85546875" style="285" customWidth="1"/>
    <col min="12018" max="12018" width="4" style="285" customWidth="1"/>
    <col min="12019" max="12019" width="4.140625" style="285" customWidth="1"/>
    <col min="12020" max="12022" width="3.85546875" style="285" customWidth="1"/>
    <col min="12023" max="12024" width="4.140625" style="285" customWidth="1"/>
    <col min="12025" max="12028" width="3.85546875" style="285" customWidth="1"/>
    <col min="12029" max="12029" width="4.28515625" style="285" customWidth="1"/>
    <col min="12030" max="12030" width="4.140625" style="285" customWidth="1"/>
    <col min="12031" max="12032" width="3.85546875" style="285" customWidth="1"/>
    <col min="12033" max="12033" width="2.5703125" style="285" customWidth="1"/>
    <col min="12034" max="12034" width="1" style="285" customWidth="1"/>
    <col min="12035" max="12038" width="0" style="285" hidden="1" customWidth="1"/>
    <col min="12039" max="12055" width="5.28515625" style="285" customWidth="1"/>
    <col min="12056" max="12266" width="9.140625" style="285"/>
    <col min="12267" max="12267" width="1" style="285" customWidth="1"/>
    <col min="12268" max="12268" width="2.42578125" style="285" customWidth="1"/>
    <col min="12269" max="12269" width="2" style="285" customWidth="1"/>
    <col min="12270" max="12270" width="24.42578125" style="285" customWidth="1"/>
    <col min="12271" max="12273" width="3.85546875" style="285" customWidth="1"/>
    <col min="12274" max="12274" width="4" style="285" customWidth="1"/>
    <col min="12275" max="12275" width="4.140625" style="285" customWidth="1"/>
    <col min="12276" max="12278" width="3.85546875" style="285" customWidth="1"/>
    <col min="12279" max="12280" width="4.140625" style="285" customWidth="1"/>
    <col min="12281" max="12284" width="3.85546875" style="285" customWidth="1"/>
    <col min="12285" max="12285" width="4.28515625" style="285" customWidth="1"/>
    <col min="12286" max="12286" width="4.140625" style="285" customWidth="1"/>
    <col min="12287" max="12288" width="3.85546875" style="285" customWidth="1"/>
    <col min="12289" max="12289" width="2.5703125" style="285" customWidth="1"/>
    <col min="12290" max="12290" width="1" style="285" customWidth="1"/>
    <col min="12291" max="12294" width="0" style="285" hidden="1" customWidth="1"/>
    <col min="12295" max="12311" width="5.28515625" style="285" customWidth="1"/>
    <col min="12312" max="12522" width="9.140625" style="285"/>
    <col min="12523" max="12523" width="1" style="285" customWidth="1"/>
    <col min="12524" max="12524" width="2.42578125" style="285" customWidth="1"/>
    <col min="12525" max="12525" width="2" style="285" customWidth="1"/>
    <col min="12526" max="12526" width="24.42578125" style="285" customWidth="1"/>
    <col min="12527" max="12529" width="3.85546875" style="285" customWidth="1"/>
    <col min="12530" max="12530" width="4" style="285" customWidth="1"/>
    <col min="12531" max="12531" width="4.140625" style="285" customWidth="1"/>
    <col min="12532" max="12534" width="3.85546875" style="285" customWidth="1"/>
    <col min="12535" max="12536" width="4.140625" style="285" customWidth="1"/>
    <col min="12537" max="12540" width="3.85546875" style="285" customWidth="1"/>
    <col min="12541" max="12541" width="4.28515625" style="285" customWidth="1"/>
    <col min="12542" max="12542" width="4.140625" style="285" customWidth="1"/>
    <col min="12543" max="12544" width="3.85546875" style="285" customWidth="1"/>
    <col min="12545" max="12545" width="2.5703125" style="285" customWidth="1"/>
    <col min="12546" max="12546" width="1" style="285" customWidth="1"/>
    <col min="12547" max="12550" width="0" style="285" hidden="1" customWidth="1"/>
    <col min="12551" max="12567" width="5.28515625" style="285" customWidth="1"/>
    <col min="12568" max="12778" width="9.140625" style="285"/>
    <col min="12779" max="12779" width="1" style="285" customWidth="1"/>
    <col min="12780" max="12780" width="2.42578125" style="285" customWidth="1"/>
    <col min="12781" max="12781" width="2" style="285" customWidth="1"/>
    <col min="12782" max="12782" width="24.42578125" style="285" customWidth="1"/>
    <col min="12783" max="12785" width="3.85546875" style="285" customWidth="1"/>
    <col min="12786" max="12786" width="4" style="285" customWidth="1"/>
    <col min="12787" max="12787" width="4.140625" style="285" customWidth="1"/>
    <col min="12788" max="12790" width="3.85546875" style="285" customWidth="1"/>
    <col min="12791" max="12792" width="4.140625" style="285" customWidth="1"/>
    <col min="12793" max="12796" width="3.85546875" style="285" customWidth="1"/>
    <col min="12797" max="12797" width="4.28515625" style="285" customWidth="1"/>
    <col min="12798" max="12798" width="4.140625" style="285" customWidth="1"/>
    <col min="12799" max="12800" width="3.85546875" style="285" customWidth="1"/>
    <col min="12801" max="12801" width="2.5703125" style="285" customWidth="1"/>
    <col min="12802" max="12802" width="1" style="285" customWidth="1"/>
    <col min="12803" max="12806" width="0" style="285" hidden="1" customWidth="1"/>
    <col min="12807" max="12823" width="5.28515625" style="285" customWidth="1"/>
    <col min="12824" max="13034" width="9.140625" style="285"/>
    <col min="13035" max="13035" width="1" style="285" customWidth="1"/>
    <col min="13036" max="13036" width="2.42578125" style="285" customWidth="1"/>
    <col min="13037" max="13037" width="2" style="285" customWidth="1"/>
    <col min="13038" max="13038" width="24.42578125" style="285" customWidth="1"/>
    <col min="13039" max="13041" width="3.85546875" style="285" customWidth="1"/>
    <col min="13042" max="13042" width="4" style="285" customWidth="1"/>
    <col min="13043" max="13043" width="4.140625" style="285" customWidth="1"/>
    <col min="13044" max="13046" width="3.85546875" style="285" customWidth="1"/>
    <col min="13047" max="13048" width="4.140625" style="285" customWidth="1"/>
    <col min="13049" max="13052" width="3.85546875" style="285" customWidth="1"/>
    <col min="13053" max="13053" width="4.28515625" style="285" customWidth="1"/>
    <col min="13054" max="13054" width="4.140625" style="285" customWidth="1"/>
    <col min="13055" max="13056" width="3.85546875" style="285" customWidth="1"/>
    <col min="13057" max="13057" width="2.5703125" style="285" customWidth="1"/>
    <col min="13058" max="13058" width="1" style="285" customWidth="1"/>
    <col min="13059" max="13062" width="0" style="285" hidden="1" customWidth="1"/>
    <col min="13063" max="13079" width="5.28515625" style="285" customWidth="1"/>
    <col min="13080" max="13290" width="9.140625" style="285"/>
    <col min="13291" max="13291" width="1" style="285" customWidth="1"/>
    <col min="13292" max="13292" width="2.42578125" style="285" customWidth="1"/>
    <col min="13293" max="13293" width="2" style="285" customWidth="1"/>
    <col min="13294" max="13294" width="24.42578125" style="285" customWidth="1"/>
    <col min="13295" max="13297" width="3.85546875" style="285" customWidth="1"/>
    <col min="13298" max="13298" width="4" style="285" customWidth="1"/>
    <col min="13299" max="13299" width="4.140625" style="285" customWidth="1"/>
    <col min="13300" max="13302" width="3.85546875" style="285" customWidth="1"/>
    <col min="13303" max="13304" width="4.140625" style="285" customWidth="1"/>
    <col min="13305" max="13308" width="3.85546875" style="285" customWidth="1"/>
    <col min="13309" max="13309" width="4.28515625" style="285" customWidth="1"/>
    <col min="13310" max="13310" width="4.140625" style="285" customWidth="1"/>
    <col min="13311" max="13312" width="3.85546875" style="285" customWidth="1"/>
    <col min="13313" max="13313" width="2.5703125" style="285" customWidth="1"/>
    <col min="13314" max="13314" width="1" style="285" customWidth="1"/>
    <col min="13315" max="13318" width="0" style="285" hidden="1" customWidth="1"/>
    <col min="13319" max="13335" width="5.28515625" style="285" customWidth="1"/>
    <col min="13336" max="13546" width="9.140625" style="285"/>
    <col min="13547" max="13547" width="1" style="285" customWidth="1"/>
    <col min="13548" max="13548" width="2.42578125" style="285" customWidth="1"/>
    <col min="13549" max="13549" width="2" style="285" customWidth="1"/>
    <col min="13550" max="13550" width="24.42578125" style="285" customWidth="1"/>
    <col min="13551" max="13553" width="3.85546875" style="285" customWidth="1"/>
    <col min="13554" max="13554" width="4" style="285" customWidth="1"/>
    <col min="13555" max="13555" width="4.140625" style="285" customWidth="1"/>
    <col min="13556" max="13558" width="3.85546875" style="285" customWidth="1"/>
    <col min="13559" max="13560" width="4.140625" style="285" customWidth="1"/>
    <col min="13561" max="13564" width="3.85546875" style="285" customWidth="1"/>
    <col min="13565" max="13565" width="4.28515625" style="285" customWidth="1"/>
    <col min="13566" max="13566" width="4.140625" style="285" customWidth="1"/>
    <col min="13567" max="13568" width="3.85546875" style="285" customWidth="1"/>
    <col min="13569" max="13569" width="2.5703125" style="285" customWidth="1"/>
    <col min="13570" max="13570" width="1" style="285" customWidth="1"/>
    <col min="13571" max="13574" width="0" style="285" hidden="1" customWidth="1"/>
    <col min="13575" max="13591" width="5.28515625" style="285" customWidth="1"/>
    <col min="13592" max="13802" width="9.140625" style="285"/>
    <col min="13803" max="13803" width="1" style="285" customWidth="1"/>
    <col min="13804" max="13804" width="2.42578125" style="285" customWidth="1"/>
    <col min="13805" max="13805" width="2" style="285" customWidth="1"/>
    <col min="13806" max="13806" width="24.42578125" style="285" customWidth="1"/>
    <col min="13807" max="13809" width="3.85546875" style="285" customWidth="1"/>
    <col min="13810" max="13810" width="4" style="285" customWidth="1"/>
    <col min="13811" max="13811" width="4.140625" style="285" customWidth="1"/>
    <col min="13812" max="13814" width="3.85546875" style="285" customWidth="1"/>
    <col min="13815" max="13816" width="4.140625" style="285" customWidth="1"/>
    <col min="13817" max="13820" width="3.85546875" style="285" customWidth="1"/>
    <col min="13821" max="13821" width="4.28515625" style="285" customWidth="1"/>
    <col min="13822" max="13822" width="4.140625" style="285" customWidth="1"/>
    <col min="13823" max="13824" width="3.85546875" style="285" customWidth="1"/>
    <col min="13825" max="13825" width="2.5703125" style="285" customWidth="1"/>
    <col min="13826" max="13826" width="1" style="285" customWidth="1"/>
    <col min="13827" max="13830" width="0" style="285" hidden="1" customWidth="1"/>
    <col min="13831" max="13847" width="5.28515625" style="285" customWidth="1"/>
    <col min="13848" max="14058" width="9.140625" style="285"/>
    <col min="14059" max="14059" width="1" style="285" customWidth="1"/>
    <col min="14060" max="14060" width="2.42578125" style="285" customWidth="1"/>
    <col min="14061" max="14061" width="2" style="285" customWidth="1"/>
    <col min="14062" max="14062" width="24.42578125" style="285" customWidth="1"/>
    <col min="14063" max="14065" width="3.85546875" style="285" customWidth="1"/>
    <col min="14066" max="14066" width="4" style="285" customWidth="1"/>
    <col min="14067" max="14067" width="4.140625" style="285" customWidth="1"/>
    <col min="14068" max="14070" width="3.85546875" style="285" customWidth="1"/>
    <col min="14071" max="14072" width="4.140625" style="285" customWidth="1"/>
    <col min="14073" max="14076" width="3.85546875" style="285" customWidth="1"/>
    <col min="14077" max="14077" width="4.28515625" style="285" customWidth="1"/>
    <col min="14078" max="14078" width="4.140625" style="285" customWidth="1"/>
    <col min="14079" max="14080" width="3.85546875" style="285" customWidth="1"/>
    <col min="14081" max="14081" width="2.5703125" style="285" customWidth="1"/>
    <col min="14082" max="14082" width="1" style="285" customWidth="1"/>
    <col min="14083" max="14086" width="0" style="285" hidden="1" customWidth="1"/>
    <col min="14087" max="14103" width="5.28515625" style="285" customWidth="1"/>
    <col min="14104" max="14314" width="9.140625" style="285"/>
    <col min="14315" max="14315" width="1" style="285" customWidth="1"/>
    <col min="14316" max="14316" width="2.42578125" style="285" customWidth="1"/>
    <col min="14317" max="14317" width="2" style="285" customWidth="1"/>
    <col min="14318" max="14318" width="24.42578125" style="285" customWidth="1"/>
    <col min="14319" max="14321" width="3.85546875" style="285" customWidth="1"/>
    <col min="14322" max="14322" width="4" style="285" customWidth="1"/>
    <col min="14323" max="14323" width="4.140625" style="285" customWidth="1"/>
    <col min="14324" max="14326" width="3.85546875" style="285" customWidth="1"/>
    <col min="14327" max="14328" width="4.140625" style="285" customWidth="1"/>
    <col min="14329" max="14332" width="3.85546875" style="285" customWidth="1"/>
    <col min="14333" max="14333" width="4.28515625" style="285" customWidth="1"/>
    <col min="14334" max="14334" width="4.140625" style="285" customWidth="1"/>
    <col min="14335" max="14336" width="3.85546875" style="285" customWidth="1"/>
    <col min="14337" max="14337" width="2.5703125" style="285" customWidth="1"/>
    <col min="14338" max="14338" width="1" style="285" customWidth="1"/>
    <col min="14339" max="14342" width="0" style="285" hidden="1" customWidth="1"/>
    <col min="14343" max="14359" width="5.28515625" style="285" customWidth="1"/>
    <col min="14360" max="14570" width="9.140625" style="285"/>
    <col min="14571" max="14571" width="1" style="285" customWidth="1"/>
    <col min="14572" max="14572" width="2.42578125" style="285" customWidth="1"/>
    <col min="14573" max="14573" width="2" style="285" customWidth="1"/>
    <col min="14574" max="14574" width="24.42578125" style="285" customWidth="1"/>
    <col min="14575" max="14577" width="3.85546875" style="285" customWidth="1"/>
    <col min="14578" max="14578" width="4" style="285" customWidth="1"/>
    <col min="14579" max="14579" width="4.140625" style="285" customWidth="1"/>
    <col min="14580" max="14582" width="3.85546875" style="285" customWidth="1"/>
    <col min="14583" max="14584" width="4.140625" style="285" customWidth="1"/>
    <col min="14585" max="14588" width="3.85546875" style="285" customWidth="1"/>
    <col min="14589" max="14589" width="4.28515625" style="285" customWidth="1"/>
    <col min="14590" max="14590" width="4.140625" style="285" customWidth="1"/>
    <col min="14591" max="14592" width="3.85546875" style="285" customWidth="1"/>
    <col min="14593" max="14593" width="2.5703125" style="285" customWidth="1"/>
    <col min="14594" max="14594" width="1" style="285" customWidth="1"/>
    <col min="14595" max="14598" width="0" style="285" hidden="1" customWidth="1"/>
    <col min="14599" max="14615" width="5.28515625" style="285" customWidth="1"/>
    <col min="14616" max="14826" width="9.140625" style="285"/>
    <col min="14827" max="14827" width="1" style="285" customWidth="1"/>
    <col min="14828" max="14828" width="2.42578125" style="285" customWidth="1"/>
    <col min="14829" max="14829" width="2" style="285" customWidth="1"/>
    <col min="14830" max="14830" width="24.42578125" style="285" customWidth="1"/>
    <col min="14831" max="14833" width="3.85546875" style="285" customWidth="1"/>
    <col min="14834" max="14834" width="4" style="285" customWidth="1"/>
    <col min="14835" max="14835" width="4.140625" style="285" customWidth="1"/>
    <col min="14836" max="14838" width="3.85546875" style="285" customWidth="1"/>
    <col min="14839" max="14840" width="4.140625" style="285" customWidth="1"/>
    <col min="14841" max="14844" width="3.85546875" style="285" customWidth="1"/>
    <col min="14845" max="14845" width="4.28515625" style="285" customWidth="1"/>
    <col min="14846" max="14846" width="4.140625" style="285" customWidth="1"/>
    <col min="14847" max="14848" width="3.85546875" style="285" customWidth="1"/>
    <col min="14849" max="14849" width="2.5703125" style="285" customWidth="1"/>
    <col min="14850" max="14850" width="1" style="285" customWidth="1"/>
    <col min="14851" max="14854" width="0" style="285" hidden="1" customWidth="1"/>
    <col min="14855" max="14871" width="5.28515625" style="285" customWidth="1"/>
    <col min="14872" max="15082" width="9.140625" style="285"/>
    <col min="15083" max="15083" width="1" style="285" customWidth="1"/>
    <col min="15084" max="15084" width="2.42578125" style="285" customWidth="1"/>
    <col min="15085" max="15085" width="2" style="285" customWidth="1"/>
    <col min="15086" max="15086" width="24.42578125" style="285" customWidth="1"/>
    <col min="15087" max="15089" width="3.85546875" style="285" customWidth="1"/>
    <col min="15090" max="15090" width="4" style="285" customWidth="1"/>
    <col min="15091" max="15091" width="4.140625" style="285" customWidth="1"/>
    <col min="15092" max="15094" width="3.85546875" style="285" customWidth="1"/>
    <col min="15095" max="15096" width="4.140625" style="285" customWidth="1"/>
    <col min="15097" max="15100" width="3.85546875" style="285" customWidth="1"/>
    <col min="15101" max="15101" width="4.28515625" style="285" customWidth="1"/>
    <col min="15102" max="15102" width="4.140625" style="285" customWidth="1"/>
    <col min="15103" max="15104" width="3.85546875" style="285" customWidth="1"/>
    <col min="15105" max="15105" width="2.5703125" style="285" customWidth="1"/>
    <col min="15106" max="15106" width="1" style="285" customWidth="1"/>
    <col min="15107" max="15110" width="0" style="285" hidden="1" customWidth="1"/>
    <col min="15111" max="15127" width="5.28515625" style="285" customWidth="1"/>
    <col min="15128" max="15338" width="9.140625" style="285"/>
    <col min="15339" max="15339" width="1" style="285" customWidth="1"/>
    <col min="15340" max="15340" width="2.42578125" style="285" customWidth="1"/>
    <col min="15341" max="15341" width="2" style="285" customWidth="1"/>
    <col min="15342" max="15342" width="24.42578125" style="285" customWidth="1"/>
    <col min="15343" max="15345" width="3.85546875" style="285" customWidth="1"/>
    <col min="15346" max="15346" width="4" style="285" customWidth="1"/>
    <col min="15347" max="15347" width="4.140625" style="285" customWidth="1"/>
    <col min="15348" max="15350" width="3.85546875" style="285" customWidth="1"/>
    <col min="15351" max="15352" width="4.140625" style="285" customWidth="1"/>
    <col min="15353" max="15356" width="3.85546875" style="285" customWidth="1"/>
    <col min="15357" max="15357" width="4.28515625" style="285" customWidth="1"/>
    <col min="15358" max="15358" width="4.140625" style="285" customWidth="1"/>
    <col min="15359" max="15360" width="3.85546875" style="285" customWidth="1"/>
    <col min="15361" max="15361" width="2.5703125" style="285" customWidth="1"/>
    <col min="15362" max="15362" width="1" style="285" customWidth="1"/>
    <col min="15363" max="15366" width="0" style="285" hidden="1" customWidth="1"/>
    <col min="15367" max="15383" width="5.28515625" style="285" customWidth="1"/>
    <col min="15384" max="15594" width="9.140625" style="285"/>
    <col min="15595" max="15595" width="1" style="285" customWidth="1"/>
    <col min="15596" max="15596" width="2.42578125" style="285" customWidth="1"/>
    <col min="15597" max="15597" width="2" style="285" customWidth="1"/>
    <col min="15598" max="15598" width="24.42578125" style="285" customWidth="1"/>
    <col min="15599" max="15601" width="3.85546875" style="285" customWidth="1"/>
    <col min="15602" max="15602" width="4" style="285" customWidth="1"/>
    <col min="15603" max="15603" width="4.140625" style="285" customWidth="1"/>
    <col min="15604" max="15606" width="3.85546875" style="285" customWidth="1"/>
    <col min="15607" max="15608" width="4.140625" style="285" customWidth="1"/>
    <col min="15609" max="15612" width="3.85546875" style="285" customWidth="1"/>
    <col min="15613" max="15613" width="4.28515625" style="285" customWidth="1"/>
    <col min="15614" max="15614" width="4.140625" style="285" customWidth="1"/>
    <col min="15615" max="15616" width="3.85546875" style="285" customWidth="1"/>
    <col min="15617" max="15617" width="2.5703125" style="285" customWidth="1"/>
    <col min="15618" max="15618" width="1" style="285" customWidth="1"/>
    <col min="15619" max="15622" width="0" style="285" hidden="1" customWidth="1"/>
    <col min="15623" max="15639" width="5.28515625" style="285" customWidth="1"/>
    <col min="15640" max="15850" width="9.140625" style="285"/>
    <col min="15851" max="15851" width="1" style="285" customWidth="1"/>
    <col min="15852" max="15852" width="2.42578125" style="285" customWidth="1"/>
    <col min="15853" max="15853" width="2" style="285" customWidth="1"/>
    <col min="15854" max="15854" width="24.42578125" style="285" customWidth="1"/>
    <col min="15855" max="15857" width="3.85546875" style="285" customWidth="1"/>
    <col min="15858" max="15858" width="4" style="285" customWidth="1"/>
    <col min="15859" max="15859" width="4.140625" style="285" customWidth="1"/>
    <col min="15860" max="15862" width="3.85546875" style="285" customWidth="1"/>
    <col min="15863" max="15864" width="4.140625" style="285" customWidth="1"/>
    <col min="15865" max="15868" width="3.85546875" style="285" customWidth="1"/>
    <col min="15869" max="15869" width="4.28515625" style="285" customWidth="1"/>
    <col min="15870" max="15870" width="4.140625" style="285" customWidth="1"/>
    <col min="15871" max="15872" width="3.85546875" style="285" customWidth="1"/>
    <col min="15873" max="15873" width="2.5703125" style="285" customWidth="1"/>
    <col min="15874" max="15874" width="1" style="285" customWidth="1"/>
    <col min="15875" max="15878" width="0" style="285" hidden="1" customWidth="1"/>
    <col min="15879" max="15895" width="5.28515625" style="285" customWidth="1"/>
    <col min="15896" max="16106" width="9.140625" style="285"/>
    <col min="16107" max="16107" width="1" style="285" customWidth="1"/>
    <col min="16108" max="16108" width="2.42578125" style="285" customWidth="1"/>
    <col min="16109" max="16109" width="2" style="285" customWidth="1"/>
    <col min="16110" max="16110" width="24.42578125" style="285" customWidth="1"/>
    <col min="16111" max="16113" width="3.85546875" style="285" customWidth="1"/>
    <col min="16114" max="16114" width="4" style="285" customWidth="1"/>
    <col min="16115" max="16115" width="4.140625" style="285" customWidth="1"/>
    <col min="16116" max="16118" width="3.85546875" style="285" customWidth="1"/>
    <col min="16119" max="16120" width="4.140625" style="285" customWidth="1"/>
    <col min="16121" max="16124" width="3.85546875" style="285" customWidth="1"/>
    <col min="16125" max="16125" width="4.28515625" style="285" customWidth="1"/>
    <col min="16126" max="16126" width="4.140625" style="285" customWidth="1"/>
    <col min="16127" max="16128" width="3.85546875" style="285" customWidth="1"/>
    <col min="16129" max="16129" width="2.5703125" style="285" customWidth="1"/>
    <col min="16130" max="16130" width="1" style="285" customWidth="1"/>
    <col min="16131" max="16134" width="0" style="285" hidden="1" customWidth="1"/>
    <col min="16135" max="16151" width="5.28515625" style="285" customWidth="1"/>
    <col min="16152" max="16384" width="9.140625" style="285"/>
  </cols>
  <sheetData>
    <row r="1" spans="1:25" ht="13.5" customHeight="1">
      <c r="A1" s="284"/>
      <c r="B1" s="1916" t="s">
        <v>711</v>
      </c>
      <c r="C1" s="1916"/>
      <c r="D1" s="1916"/>
      <c r="E1" s="1916"/>
      <c r="F1" s="988"/>
      <c r="G1" s="494"/>
      <c r="H1" s="494"/>
      <c r="I1" s="494"/>
      <c r="J1" s="494"/>
      <c r="K1" s="494"/>
      <c r="L1" s="494"/>
      <c r="M1" s="494"/>
      <c r="N1" s="494"/>
      <c r="O1" s="494"/>
      <c r="P1" s="494"/>
      <c r="Q1" s="494"/>
      <c r="R1" s="494"/>
      <c r="S1" s="494"/>
      <c r="T1" s="494"/>
      <c r="U1" s="494"/>
      <c r="V1" s="494"/>
      <c r="W1" s="822"/>
    </row>
    <row r="2" spans="1:25" ht="6" customHeight="1">
      <c r="A2" s="284"/>
      <c r="B2" s="276"/>
      <c r="C2" s="276"/>
      <c r="D2" s="276"/>
      <c r="E2" s="276"/>
      <c r="F2" s="276"/>
      <c r="G2" s="276"/>
      <c r="H2" s="276"/>
      <c r="I2" s="276"/>
      <c r="J2" s="276"/>
      <c r="K2" s="276"/>
      <c r="L2" s="276"/>
      <c r="M2" s="276"/>
      <c r="N2" s="276"/>
      <c r="O2" s="276"/>
      <c r="P2" s="276"/>
      <c r="Q2" s="276"/>
      <c r="R2" s="276"/>
      <c r="S2" s="276"/>
      <c r="T2" s="276"/>
      <c r="U2" s="276"/>
      <c r="V2" s="495"/>
      <c r="W2" s="822"/>
    </row>
    <row r="3" spans="1:25" ht="10.5" customHeight="1" thickBot="1">
      <c r="A3" s="284"/>
      <c r="B3" s="286"/>
      <c r="C3" s="286"/>
      <c r="D3" s="286"/>
      <c r="E3" s="286"/>
      <c r="F3" s="286"/>
      <c r="G3" s="286"/>
      <c r="H3" s="286"/>
      <c r="I3" s="286"/>
      <c r="J3" s="286"/>
      <c r="K3" s="286"/>
      <c r="L3" s="286"/>
      <c r="M3" s="286"/>
      <c r="N3" s="286"/>
      <c r="O3" s="286"/>
      <c r="P3" s="286"/>
      <c r="Q3" s="286"/>
      <c r="R3" s="286"/>
      <c r="S3" s="286"/>
      <c r="T3" s="286"/>
      <c r="U3" s="787" t="s">
        <v>79</v>
      </c>
      <c r="V3" s="496"/>
      <c r="W3" s="822"/>
    </row>
    <row r="4" spans="1:25" s="790" customFormat="1" ht="13.5" customHeight="1" thickBot="1">
      <c r="A4" s="788"/>
      <c r="B4" s="789"/>
      <c r="C4" s="765" t="s">
        <v>543</v>
      </c>
      <c r="D4" s="766"/>
      <c r="E4" s="766"/>
      <c r="F4" s="766"/>
      <c r="G4" s="766"/>
      <c r="H4" s="766"/>
      <c r="I4" s="766"/>
      <c r="J4" s="766"/>
      <c r="K4" s="766"/>
      <c r="L4" s="766"/>
      <c r="M4" s="766"/>
      <c r="N4" s="766"/>
      <c r="O4" s="766"/>
      <c r="P4" s="766"/>
      <c r="Q4" s="766"/>
      <c r="R4" s="766"/>
      <c r="S4" s="766"/>
      <c r="T4" s="766"/>
      <c r="U4" s="767"/>
      <c r="V4" s="496"/>
      <c r="W4" s="1065"/>
      <c r="X4" s="285"/>
      <c r="Y4" s="285"/>
    </row>
    <row r="5" spans="1:25" s="408" customFormat="1" ht="3" customHeight="1">
      <c r="A5" s="791"/>
      <c r="B5" s="407"/>
      <c r="C5" s="792"/>
      <c r="D5" s="792"/>
      <c r="E5" s="792"/>
      <c r="F5" s="792"/>
      <c r="G5" s="792"/>
      <c r="H5" s="792"/>
      <c r="I5" s="792"/>
      <c r="J5" s="792"/>
      <c r="K5" s="792"/>
      <c r="L5" s="792"/>
      <c r="M5" s="792"/>
      <c r="N5" s="792"/>
      <c r="O5" s="792"/>
      <c r="P5" s="792"/>
      <c r="Q5" s="792"/>
      <c r="R5" s="792"/>
      <c r="S5" s="792"/>
      <c r="T5" s="792"/>
      <c r="U5" s="792"/>
      <c r="V5" s="496"/>
      <c r="W5" s="1066"/>
      <c r="X5" s="285"/>
      <c r="Y5" s="285"/>
    </row>
    <row r="6" spans="1:25" s="408" customFormat="1" ht="13.5" customHeight="1">
      <c r="A6" s="791"/>
      <c r="B6" s="407"/>
      <c r="C6" s="793"/>
      <c r="D6" s="793"/>
      <c r="E6" s="794">
        <v>2003</v>
      </c>
      <c r="F6" s="1067"/>
      <c r="G6" s="794">
        <v>2004</v>
      </c>
      <c r="H6" s="1067"/>
      <c r="I6" s="794">
        <v>2005</v>
      </c>
      <c r="J6" s="1067"/>
      <c r="K6" s="794">
        <v>2006</v>
      </c>
      <c r="L6" s="1067"/>
      <c r="M6" s="794">
        <v>2007</v>
      </c>
      <c r="N6" s="1067"/>
      <c r="O6" s="794">
        <v>2008</v>
      </c>
      <c r="P6" s="1067"/>
      <c r="Q6" s="794">
        <v>2009</v>
      </c>
      <c r="R6" s="1067"/>
      <c r="S6" s="794">
        <v>2010</v>
      </c>
      <c r="T6" s="1067"/>
      <c r="U6" s="794">
        <v>2011</v>
      </c>
      <c r="V6" s="496"/>
      <c r="W6" s="1066"/>
      <c r="X6" s="285"/>
      <c r="Y6" s="285"/>
    </row>
    <row r="7" spans="1:25" s="408" customFormat="1" ht="3" customHeight="1">
      <c r="A7" s="791"/>
      <c r="B7" s="407"/>
      <c r="C7" s="793"/>
      <c r="D7" s="793"/>
      <c r="E7" s="795"/>
      <c r="F7" s="1068"/>
      <c r="G7" s="795"/>
      <c r="H7" s="1068"/>
      <c r="I7" s="795"/>
      <c r="J7" s="1068"/>
      <c r="K7" s="795"/>
      <c r="L7" s="1068"/>
      <c r="M7" s="796"/>
      <c r="N7" s="1068"/>
      <c r="O7" s="796"/>
      <c r="P7" s="1068"/>
      <c r="Q7" s="797"/>
      <c r="R7" s="797"/>
      <c r="S7" s="798"/>
      <c r="T7" s="798"/>
      <c r="U7" s="798"/>
      <c r="V7" s="496"/>
      <c r="W7" s="1066"/>
      <c r="X7" s="285"/>
      <c r="Y7" s="285"/>
    </row>
    <row r="8" spans="1:25" s="1075" customFormat="1" ht="11.25" customHeight="1">
      <c r="A8" s="1069"/>
      <c r="B8" s="1070"/>
      <c r="C8" s="799" t="s">
        <v>544</v>
      </c>
      <c r="D8" s="1071"/>
      <c r="E8" s="800">
        <v>294949</v>
      </c>
      <c r="F8" s="800"/>
      <c r="G8" s="800">
        <v>300850</v>
      </c>
      <c r="H8" s="800"/>
      <c r="I8" s="800">
        <v>328230</v>
      </c>
      <c r="J8" s="800"/>
      <c r="K8" s="800">
        <v>330967</v>
      </c>
      <c r="L8" s="800"/>
      <c r="M8" s="800">
        <v>341720</v>
      </c>
      <c r="N8" s="800"/>
      <c r="O8" s="800">
        <v>343663</v>
      </c>
      <c r="P8" s="800"/>
      <c r="Q8" s="800">
        <v>336378</v>
      </c>
      <c r="R8" s="800"/>
      <c r="S8" s="800">
        <v>283311</v>
      </c>
      <c r="T8" s="800"/>
      <c r="U8" s="800">
        <v>281015</v>
      </c>
      <c r="V8" s="1072"/>
      <c r="W8" s="1073"/>
      <c r="X8" s="1074"/>
      <c r="Y8" s="1074"/>
    </row>
    <row r="9" spans="1:25" s="1075" customFormat="1" ht="11.25" customHeight="1">
      <c r="A9" s="1069"/>
      <c r="B9" s="1070"/>
      <c r="C9" s="799" t="s">
        <v>545</v>
      </c>
      <c r="D9" s="1071"/>
      <c r="E9" s="800">
        <v>339601</v>
      </c>
      <c r="F9" s="800"/>
      <c r="G9" s="800">
        <v>347798</v>
      </c>
      <c r="H9" s="800"/>
      <c r="I9" s="800">
        <v>378756</v>
      </c>
      <c r="J9" s="800"/>
      <c r="K9" s="800">
        <v>384854</v>
      </c>
      <c r="L9" s="800"/>
      <c r="M9" s="800">
        <v>397332</v>
      </c>
      <c r="N9" s="800"/>
      <c r="O9" s="800">
        <v>400210</v>
      </c>
      <c r="P9" s="800"/>
      <c r="Q9" s="800">
        <v>390129</v>
      </c>
      <c r="R9" s="800"/>
      <c r="S9" s="800">
        <v>337570</v>
      </c>
      <c r="T9" s="800"/>
      <c r="U9" s="800">
        <v>334499</v>
      </c>
      <c r="V9" s="1076"/>
      <c r="W9" s="1073"/>
      <c r="X9" s="1074"/>
      <c r="Y9" s="1074"/>
    </row>
    <row r="10" spans="1:25" s="1075" customFormat="1" ht="11.25" customHeight="1">
      <c r="A10" s="1069"/>
      <c r="B10" s="1070"/>
      <c r="C10" s="799" t="s">
        <v>579</v>
      </c>
      <c r="D10" s="1071"/>
      <c r="E10" s="800">
        <v>2739776</v>
      </c>
      <c r="F10" s="800"/>
      <c r="G10" s="800">
        <v>2791443</v>
      </c>
      <c r="H10" s="800"/>
      <c r="I10" s="800">
        <v>2960216</v>
      </c>
      <c r="J10" s="800"/>
      <c r="K10" s="800">
        <v>2990993</v>
      </c>
      <c r="L10" s="800"/>
      <c r="M10" s="800">
        <v>3094177</v>
      </c>
      <c r="N10" s="800"/>
      <c r="O10" s="800">
        <v>3138017</v>
      </c>
      <c r="P10" s="800"/>
      <c r="Q10" s="800">
        <v>2998781</v>
      </c>
      <c r="R10" s="800"/>
      <c r="S10" s="800">
        <v>2779077</v>
      </c>
      <c r="T10" s="800"/>
      <c r="U10" s="800">
        <v>2735237</v>
      </c>
      <c r="V10" s="1076"/>
      <c r="W10" s="1073"/>
      <c r="X10" s="1074"/>
      <c r="Y10" s="1074"/>
    </row>
    <row r="11" spans="1:25" s="1075" customFormat="1" ht="11.25" customHeight="1">
      <c r="A11" s="1069"/>
      <c r="B11" s="1070"/>
      <c r="C11" s="799" t="s">
        <v>580</v>
      </c>
      <c r="D11" s="1071"/>
      <c r="E11" s="800">
        <v>2509958</v>
      </c>
      <c r="F11" s="800"/>
      <c r="G11" s="800">
        <v>2573719</v>
      </c>
      <c r="H11" s="800"/>
      <c r="I11" s="800">
        <v>2738739</v>
      </c>
      <c r="J11" s="800"/>
      <c r="K11" s="800">
        <v>2765576</v>
      </c>
      <c r="L11" s="800"/>
      <c r="M11" s="800">
        <v>2848902</v>
      </c>
      <c r="N11" s="800"/>
      <c r="O11" s="800">
        <v>2894365</v>
      </c>
      <c r="P11" s="800"/>
      <c r="Q11" s="800">
        <v>2759400</v>
      </c>
      <c r="R11" s="800"/>
      <c r="S11" s="800">
        <v>2599509</v>
      </c>
      <c r="T11" s="800"/>
      <c r="U11" s="800">
        <v>2553741</v>
      </c>
      <c r="V11" s="1076"/>
      <c r="W11" s="1073"/>
      <c r="X11" s="1074"/>
      <c r="Y11" s="1074"/>
    </row>
    <row r="12" spans="1:25" s="1074" customFormat="1" ht="11.25" customHeight="1">
      <c r="A12" s="1077"/>
      <c r="B12" s="1078"/>
      <c r="C12" s="801" t="s">
        <v>581</v>
      </c>
      <c r="D12" s="1079"/>
      <c r="E12" s="802"/>
      <c r="F12" s="802"/>
      <c r="G12" s="802"/>
      <c r="H12" s="802"/>
      <c r="I12" s="802"/>
      <c r="J12" s="802"/>
      <c r="K12" s="802"/>
      <c r="L12" s="802"/>
      <c r="M12" s="802"/>
      <c r="N12" s="802"/>
      <c r="O12" s="802"/>
      <c r="P12" s="802"/>
      <c r="Q12" s="802"/>
      <c r="R12" s="802"/>
      <c r="S12" s="802"/>
      <c r="T12" s="802"/>
      <c r="U12" s="802"/>
      <c r="V12" s="1076"/>
      <c r="W12" s="1080"/>
    </row>
    <row r="13" spans="1:25" s="1074" customFormat="1" ht="11.25" customHeight="1">
      <c r="A13" s="1077"/>
      <c r="B13" s="1078"/>
      <c r="D13" s="801" t="s">
        <v>582</v>
      </c>
      <c r="E13" s="802">
        <v>714.29</v>
      </c>
      <c r="F13" s="802"/>
      <c r="G13" s="802">
        <v>741.41</v>
      </c>
      <c r="H13" s="802"/>
      <c r="I13" s="802">
        <v>767.35</v>
      </c>
      <c r="J13" s="802"/>
      <c r="K13" s="802">
        <v>789.22</v>
      </c>
      <c r="L13" s="802"/>
      <c r="M13" s="802">
        <v>808.48</v>
      </c>
      <c r="N13" s="802"/>
      <c r="O13" s="802">
        <v>846.13</v>
      </c>
      <c r="P13" s="802"/>
      <c r="Q13" s="802">
        <v>870.34</v>
      </c>
      <c r="R13" s="802"/>
      <c r="S13" s="802">
        <v>900.04</v>
      </c>
      <c r="T13" s="802"/>
      <c r="U13" s="802">
        <v>906.11</v>
      </c>
      <c r="V13" s="1076"/>
      <c r="W13" s="1080"/>
    </row>
    <row r="14" spans="1:25" s="1074" customFormat="1" ht="11.25" customHeight="1">
      <c r="A14" s="1077"/>
      <c r="B14" s="1078"/>
      <c r="C14" s="1081"/>
      <c r="D14" s="801" t="s">
        <v>583</v>
      </c>
      <c r="E14" s="802">
        <v>515.29</v>
      </c>
      <c r="F14" s="802"/>
      <c r="G14" s="802">
        <v>535.24</v>
      </c>
      <c r="H14" s="802"/>
      <c r="I14" s="802">
        <v>550</v>
      </c>
      <c r="J14" s="802"/>
      <c r="K14" s="802">
        <v>565</v>
      </c>
      <c r="L14" s="802"/>
      <c r="M14" s="802">
        <v>583.36</v>
      </c>
      <c r="N14" s="802"/>
      <c r="O14" s="802">
        <v>600</v>
      </c>
      <c r="P14" s="802"/>
      <c r="Q14" s="802">
        <v>615.5</v>
      </c>
      <c r="R14" s="802"/>
      <c r="S14" s="802">
        <v>634</v>
      </c>
      <c r="T14" s="802"/>
      <c r="U14" s="802">
        <v>641.92999999999995</v>
      </c>
      <c r="V14" s="1076"/>
      <c r="W14" s="1080"/>
    </row>
    <row r="15" spans="1:25" s="1075" customFormat="1" ht="11.25" customHeight="1">
      <c r="A15" s="1069"/>
      <c r="B15" s="1070"/>
      <c r="C15" s="799" t="s">
        <v>584</v>
      </c>
      <c r="D15" s="1071"/>
      <c r="E15" s="802"/>
      <c r="F15" s="802"/>
      <c r="G15" s="802"/>
      <c r="H15" s="802"/>
      <c r="I15" s="802"/>
      <c r="J15" s="802"/>
      <c r="K15" s="802"/>
      <c r="L15" s="802"/>
      <c r="M15" s="802"/>
      <c r="N15" s="802"/>
      <c r="O15" s="802"/>
      <c r="P15" s="802"/>
      <c r="Q15" s="802"/>
      <c r="R15" s="802"/>
      <c r="S15" s="802"/>
      <c r="T15" s="802"/>
      <c r="U15" s="802"/>
      <c r="V15" s="1076"/>
      <c r="W15" s="1073"/>
      <c r="X15" s="1074"/>
      <c r="Y15" s="1074"/>
    </row>
    <row r="16" spans="1:25" s="1075" customFormat="1" ht="11.25" customHeight="1">
      <c r="A16" s="1069"/>
      <c r="B16" s="1070"/>
      <c r="D16" s="799" t="s">
        <v>585</v>
      </c>
      <c r="E16" s="802">
        <v>852.4</v>
      </c>
      <c r="F16" s="802"/>
      <c r="G16" s="802">
        <v>879.62</v>
      </c>
      <c r="H16" s="802"/>
      <c r="I16" s="802">
        <v>909.17</v>
      </c>
      <c r="J16" s="802"/>
      <c r="K16" s="802">
        <v>935.97</v>
      </c>
      <c r="L16" s="802"/>
      <c r="M16" s="802">
        <v>965.25</v>
      </c>
      <c r="N16" s="802"/>
      <c r="O16" s="802">
        <v>1010.38</v>
      </c>
      <c r="P16" s="802"/>
      <c r="Q16" s="802">
        <v>1036.44</v>
      </c>
      <c r="R16" s="802"/>
      <c r="S16" s="802">
        <v>1076.26</v>
      </c>
      <c r="T16" s="802"/>
      <c r="U16" s="802">
        <v>1084.55</v>
      </c>
      <c r="V16" s="1076"/>
      <c r="W16" s="1073"/>
      <c r="X16" s="1074"/>
      <c r="Y16" s="1074"/>
    </row>
    <row r="17" spans="1:50" s="1075" customFormat="1" ht="11.25" customHeight="1">
      <c r="A17" s="1069"/>
      <c r="B17" s="1070"/>
      <c r="C17" s="799"/>
      <c r="D17" s="1071" t="s">
        <v>586</v>
      </c>
      <c r="E17" s="802">
        <v>606.92999999999995</v>
      </c>
      <c r="F17" s="802"/>
      <c r="G17" s="802">
        <v>625.76</v>
      </c>
      <c r="H17" s="802"/>
      <c r="I17" s="802">
        <v>646.65</v>
      </c>
      <c r="J17" s="802"/>
      <c r="K17" s="802">
        <v>667</v>
      </c>
      <c r="L17" s="802"/>
      <c r="M17" s="802">
        <v>693</v>
      </c>
      <c r="N17" s="802"/>
      <c r="O17" s="802">
        <v>721.82</v>
      </c>
      <c r="P17" s="802"/>
      <c r="Q17" s="802">
        <v>740</v>
      </c>
      <c r="R17" s="802"/>
      <c r="S17" s="802">
        <v>768.375</v>
      </c>
      <c r="T17" s="802"/>
      <c r="U17" s="802">
        <v>776</v>
      </c>
      <c r="V17" s="1076"/>
      <c r="W17" s="1073"/>
      <c r="X17" s="1074"/>
      <c r="Y17" s="1074"/>
    </row>
    <row r="18" spans="1:50" ht="12.75" customHeight="1" thickBot="1">
      <c r="A18" s="284"/>
      <c r="B18" s="286"/>
      <c r="C18" s="286"/>
      <c r="D18" s="286"/>
      <c r="E18" s="286"/>
      <c r="F18" s="286"/>
      <c r="G18" s="286"/>
      <c r="H18" s="286"/>
      <c r="I18" s="286"/>
      <c r="J18" s="286"/>
      <c r="K18" s="286"/>
      <c r="L18" s="286"/>
      <c r="M18" s="286"/>
      <c r="N18" s="286"/>
      <c r="O18" s="286"/>
      <c r="P18" s="286"/>
      <c r="Q18" s="286"/>
      <c r="R18" s="286"/>
      <c r="S18" s="286"/>
      <c r="T18" s="286"/>
      <c r="U18" s="787" t="s">
        <v>79</v>
      </c>
      <c r="V18" s="496"/>
      <c r="W18" s="822"/>
    </row>
    <row r="19" spans="1:50" s="405" customFormat="1" ht="13.5" thickBot="1">
      <c r="A19" s="403"/>
      <c r="B19" s="287"/>
      <c r="C19" s="765" t="s">
        <v>587</v>
      </c>
      <c r="D19" s="766"/>
      <c r="E19" s="766"/>
      <c r="F19" s="766"/>
      <c r="G19" s="766"/>
      <c r="H19" s="766"/>
      <c r="I19" s="766"/>
      <c r="J19" s="766"/>
      <c r="K19" s="766"/>
      <c r="L19" s="766"/>
      <c r="M19" s="766"/>
      <c r="N19" s="766"/>
      <c r="O19" s="766"/>
      <c r="P19" s="766"/>
      <c r="Q19" s="766"/>
      <c r="R19" s="766"/>
      <c r="S19" s="766"/>
      <c r="T19" s="766"/>
      <c r="U19" s="767"/>
      <c r="V19" s="496"/>
      <c r="W19" s="1082"/>
      <c r="X19" s="404"/>
      <c r="Y19" s="404"/>
      <c r="Z19" s="404"/>
      <c r="AA19" s="404"/>
      <c r="AB19" s="404"/>
      <c r="AC19" s="404"/>
      <c r="AD19" s="404"/>
      <c r="AE19" s="404"/>
      <c r="AF19" s="404"/>
      <c r="AG19" s="404"/>
      <c r="AH19" s="404"/>
      <c r="AI19" s="404"/>
      <c r="AJ19" s="404"/>
      <c r="AK19" s="404"/>
    </row>
    <row r="20" spans="1:50" s="405" customFormat="1" ht="3" customHeight="1">
      <c r="A20" s="403"/>
      <c r="B20" s="287"/>
      <c r="C20" s="406"/>
      <c r="D20" s="406"/>
      <c r="E20" s="406"/>
      <c r="F20" s="406"/>
      <c r="G20" s="406"/>
      <c r="H20" s="406"/>
      <c r="I20" s="406"/>
      <c r="J20" s="406"/>
      <c r="K20" s="406"/>
      <c r="L20" s="406"/>
      <c r="M20" s="406"/>
      <c r="N20" s="406"/>
      <c r="O20" s="406"/>
      <c r="P20" s="406"/>
      <c r="Q20" s="406"/>
      <c r="R20" s="406"/>
      <c r="S20" s="406"/>
      <c r="T20" s="406"/>
      <c r="U20" s="406"/>
      <c r="V20" s="496"/>
      <c r="W20" s="1082"/>
      <c r="X20" s="404"/>
      <c r="Y20" s="404"/>
      <c r="Z20" s="404"/>
      <c r="AA20" s="404"/>
      <c r="AB20" s="404"/>
      <c r="AC20" s="404"/>
      <c r="AD20" s="404"/>
      <c r="AE20" s="404"/>
      <c r="AF20" s="404"/>
      <c r="AG20" s="404"/>
      <c r="AH20" s="404"/>
      <c r="AI20" s="404"/>
      <c r="AJ20" s="404"/>
      <c r="AK20" s="404"/>
    </row>
    <row r="21" spans="1:50" s="405" customFormat="1" ht="22.5" customHeight="1">
      <c r="A21" s="403"/>
      <c r="B21" s="407"/>
      <c r="C21" s="1449">
        <v>2011</v>
      </c>
      <c r="D21" s="1450"/>
      <c r="E21" s="1451"/>
      <c r="F21" s="803"/>
      <c r="G21" s="1452" t="s">
        <v>544</v>
      </c>
      <c r="H21" s="1452"/>
      <c r="I21" s="1452"/>
      <c r="J21" s="1083"/>
      <c r="K21" s="1453" t="s">
        <v>545</v>
      </c>
      <c r="L21" s="1453"/>
      <c r="M21" s="1453"/>
      <c r="N21" s="1084"/>
      <c r="O21" s="1453" t="s">
        <v>588</v>
      </c>
      <c r="P21" s="1453"/>
      <c r="Q21" s="1453"/>
      <c r="R21" s="1084"/>
      <c r="S21" s="1453" t="s">
        <v>589</v>
      </c>
      <c r="T21" s="1453"/>
      <c r="U21" s="1453"/>
      <c r="V21" s="496"/>
      <c r="W21" s="1082"/>
      <c r="X21" s="804"/>
      <c r="Y21" s="404"/>
      <c r="Z21" s="404"/>
      <c r="AA21" s="404"/>
      <c r="AB21" s="404"/>
      <c r="AC21" s="404"/>
      <c r="AD21" s="404"/>
      <c r="AE21" s="404"/>
      <c r="AF21" s="404"/>
      <c r="AG21" s="404"/>
      <c r="AH21" s="404"/>
      <c r="AI21" s="404"/>
      <c r="AJ21" s="404"/>
      <c r="AK21" s="404"/>
    </row>
    <row r="22" spans="1:50" s="405" customFormat="1" ht="3" customHeight="1">
      <c r="A22" s="403"/>
      <c r="B22" s="287"/>
      <c r="C22" s="409"/>
      <c r="D22" s="409"/>
      <c r="E22" s="410"/>
      <c r="F22" s="410"/>
      <c r="G22" s="410"/>
      <c r="H22" s="410"/>
      <c r="I22" s="410"/>
      <c r="J22" s="410"/>
      <c r="K22" s="410"/>
      <c r="L22" s="410"/>
      <c r="M22" s="410"/>
      <c r="N22" s="410"/>
      <c r="O22" s="410"/>
      <c r="P22" s="410"/>
      <c r="Q22" s="410"/>
      <c r="R22" s="410"/>
      <c r="S22" s="410"/>
      <c r="T22" s="410"/>
      <c r="U22" s="410"/>
      <c r="V22" s="496"/>
      <c r="W22" s="1082"/>
      <c r="X22" s="404"/>
      <c r="Y22" s="404"/>
      <c r="Z22" s="404"/>
      <c r="AA22" s="404"/>
      <c r="AB22" s="404"/>
      <c r="AC22" s="404"/>
      <c r="AD22" s="404"/>
      <c r="AE22" s="404"/>
      <c r="AF22" s="404"/>
      <c r="AG22" s="404"/>
      <c r="AH22" s="404"/>
      <c r="AI22" s="404"/>
      <c r="AJ22" s="404"/>
      <c r="AK22" s="404"/>
    </row>
    <row r="23" spans="1:50" s="810" customFormat="1" ht="10.5" customHeight="1">
      <c r="A23" s="805"/>
      <c r="B23" s="806"/>
      <c r="C23" s="807" t="s">
        <v>77</v>
      </c>
      <c r="D23" s="845"/>
      <c r="E23" s="808"/>
      <c r="F23" s="808"/>
      <c r="G23" s="1454">
        <v>281015</v>
      </c>
      <c r="H23" s="1454"/>
      <c r="I23" s="1454"/>
      <c r="J23" s="1317"/>
      <c r="K23" s="1454">
        <v>334499</v>
      </c>
      <c r="L23" s="1454"/>
      <c r="M23" s="1454"/>
      <c r="N23" s="1317"/>
      <c r="O23" s="1454">
        <v>2735237</v>
      </c>
      <c r="P23" s="1454"/>
      <c r="Q23" s="1454"/>
      <c r="R23" s="1317"/>
      <c r="S23" s="1454">
        <v>2553741</v>
      </c>
      <c r="T23" s="1454"/>
      <c r="U23" s="1454"/>
      <c r="V23" s="496"/>
      <c r="W23" s="1085"/>
      <c r="X23" s="809"/>
      <c r="Y23" s="809"/>
      <c r="Z23" s="809"/>
      <c r="AA23" s="809"/>
      <c r="AB23" s="809"/>
      <c r="AC23" s="809"/>
      <c r="AD23" s="809"/>
      <c r="AE23" s="809"/>
      <c r="AF23" s="809"/>
      <c r="AG23" s="809"/>
      <c r="AH23" s="809"/>
      <c r="AI23" s="809"/>
      <c r="AJ23" s="809"/>
      <c r="AK23" s="809"/>
    </row>
    <row r="24" spans="1:50" s="816" customFormat="1" ht="11.25" customHeight="1">
      <c r="A24" s="811"/>
      <c r="B24" s="812"/>
      <c r="C24" s="801" t="s">
        <v>633</v>
      </c>
      <c r="D24" s="813"/>
      <c r="E24" s="814"/>
      <c r="F24" s="814"/>
      <c r="G24" s="1454">
        <v>11985</v>
      </c>
      <c r="H24" s="1454"/>
      <c r="I24" s="1454"/>
      <c r="J24" s="1317"/>
      <c r="K24" s="1454">
        <v>12857</v>
      </c>
      <c r="L24" s="1454"/>
      <c r="M24" s="1454"/>
      <c r="N24" s="1317"/>
      <c r="O24" s="1454">
        <v>52629</v>
      </c>
      <c r="P24" s="1454"/>
      <c r="Q24" s="1454"/>
      <c r="R24" s="1317"/>
      <c r="S24" s="1454">
        <v>48319</v>
      </c>
      <c r="T24" s="1454"/>
      <c r="U24" s="1454"/>
      <c r="V24" s="496"/>
      <c r="W24" s="1086"/>
      <c r="X24" s="815"/>
      <c r="Y24" s="815"/>
      <c r="Z24" s="815"/>
      <c r="AA24" s="815"/>
      <c r="AB24" s="815"/>
      <c r="AC24" s="815"/>
      <c r="AD24" s="815"/>
      <c r="AE24" s="815"/>
      <c r="AF24" s="815"/>
      <c r="AG24" s="815"/>
      <c r="AH24" s="815"/>
      <c r="AI24" s="815"/>
      <c r="AJ24" s="815"/>
      <c r="AK24" s="815"/>
    </row>
    <row r="25" spans="1:50" s="415" customFormat="1" ht="11.25" customHeight="1">
      <c r="A25" s="376"/>
      <c r="B25" s="411"/>
      <c r="C25" s="799" t="s">
        <v>546</v>
      </c>
      <c r="D25" s="500"/>
      <c r="E25" s="1738"/>
      <c r="F25" s="1738"/>
      <c r="G25" s="1454">
        <v>668</v>
      </c>
      <c r="H25" s="1454"/>
      <c r="I25" s="1454"/>
      <c r="J25" s="1317"/>
      <c r="K25" s="1454">
        <v>900</v>
      </c>
      <c r="L25" s="1454"/>
      <c r="M25" s="1454"/>
      <c r="N25" s="1317"/>
      <c r="O25" s="1454">
        <v>9985</v>
      </c>
      <c r="P25" s="1454"/>
      <c r="Q25" s="1454"/>
      <c r="R25" s="1317"/>
      <c r="S25" s="1454">
        <v>9546</v>
      </c>
      <c r="T25" s="1454"/>
      <c r="U25" s="1454"/>
      <c r="V25" s="496"/>
      <c r="W25" s="1087"/>
      <c r="X25" s="414"/>
      <c r="Y25" s="414"/>
      <c r="Z25" s="414"/>
      <c r="AA25" s="414"/>
      <c r="AB25" s="414"/>
      <c r="AC25" s="414"/>
      <c r="AD25" s="414"/>
      <c r="AE25" s="414"/>
      <c r="AF25" s="414"/>
      <c r="AG25" s="414"/>
      <c r="AH25" s="414"/>
      <c r="AI25" s="414"/>
      <c r="AJ25" s="414"/>
      <c r="AK25" s="414"/>
    </row>
    <row r="26" spans="1:50" s="415" customFormat="1" ht="11.25" customHeight="1">
      <c r="A26" s="376"/>
      <c r="B26" s="411"/>
      <c r="C26" s="799" t="s">
        <v>459</v>
      </c>
      <c r="D26" s="500"/>
      <c r="E26" s="1738"/>
      <c r="F26" s="1738"/>
      <c r="G26" s="1454">
        <v>34494</v>
      </c>
      <c r="H26" s="1454"/>
      <c r="I26" s="1454"/>
      <c r="J26" s="1317"/>
      <c r="K26" s="1454">
        <v>38270</v>
      </c>
      <c r="L26" s="1454"/>
      <c r="M26" s="1454"/>
      <c r="N26" s="1317"/>
      <c r="O26" s="1454">
        <v>591349</v>
      </c>
      <c r="P26" s="1454"/>
      <c r="Q26" s="1454"/>
      <c r="R26" s="1317"/>
      <c r="S26" s="1454">
        <v>564643</v>
      </c>
      <c r="T26" s="1454"/>
      <c r="U26" s="1454"/>
      <c r="V26" s="496"/>
      <c r="W26" s="1087"/>
      <c r="X26" s="414"/>
      <c r="Y26" s="414"/>
      <c r="Z26" s="414"/>
      <c r="AA26" s="414"/>
      <c r="AB26" s="414"/>
      <c r="AC26" s="414"/>
      <c r="AD26" s="414"/>
      <c r="AE26" s="414"/>
      <c r="AF26" s="414"/>
      <c r="AG26" s="414"/>
      <c r="AH26" s="414"/>
      <c r="AI26" s="414"/>
      <c r="AJ26" s="414"/>
      <c r="AK26" s="414"/>
    </row>
    <row r="27" spans="1:50" s="415" customFormat="1" ht="11.25" customHeight="1">
      <c r="A27" s="376"/>
      <c r="B27" s="411"/>
      <c r="C27" s="400"/>
      <c r="D27" s="1455" t="s">
        <v>460</v>
      </c>
      <c r="E27" s="1455"/>
      <c r="F27" s="413"/>
      <c r="G27" s="1456">
        <v>5317</v>
      </c>
      <c r="H27" s="1456"/>
      <c r="I27" s="1456"/>
      <c r="J27" s="987"/>
      <c r="K27" s="1456">
        <v>6896</v>
      </c>
      <c r="L27" s="1456"/>
      <c r="M27" s="1456"/>
      <c r="N27" s="987"/>
      <c r="O27" s="1456">
        <v>77587</v>
      </c>
      <c r="P27" s="1456"/>
      <c r="Q27" s="1456"/>
      <c r="R27" s="987"/>
      <c r="S27" s="1456">
        <v>73505</v>
      </c>
      <c r="T27" s="1456"/>
      <c r="U27" s="1456"/>
      <c r="V27" s="496"/>
      <c r="W27" s="1087"/>
      <c r="X27" s="414"/>
      <c r="Y27" s="414"/>
      <c r="Z27" s="414"/>
      <c r="AA27" s="414"/>
      <c r="AB27" s="414"/>
      <c r="AC27" s="414"/>
      <c r="AD27" s="414"/>
      <c r="AE27" s="414"/>
      <c r="AF27" s="414"/>
      <c r="AG27" s="414"/>
      <c r="AH27" s="414"/>
      <c r="AI27" s="414"/>
      <c r="AJ27" s="414"/>
      <c r="AK27" s="414"/>
    </row>
    <row r="28" spans="1:50" s="415" customFormat="1" ht="11.25" customHeight="1">
      <c r="A28" s="376"/>
      <c r="B28" s="411"/>
      <c r="C28" s="400"/>
      <c r="D28" s="1455" t="s">
        <v>461</v>
      </c>
      <c r="E28" s="1455"/>
      <c r="F28" s="416"/>
      <c r="G28" s="1456">
        <v>492</v>
      </c>
      <c r="H28" s="1456"/>
      <c r="I28" s="1456"/>
      <c r="J28" s="987"/>
      <c r="K28" s="1456">
        <v>671</v>
      </c>
      <c r="L28" s="1456"/>
      <c r="M28" s="1456"/>
      <c r="N28" s="987"/>
      <c r="O28" s="1456">
        <v>11968</v>
      </c>
      <c r="P28" s="1456"/>
      <c r="Q28" s="1456"/>
      <c r="R28" s="987"/>
      <c r="S28" s="1456">
        <v>11753</v>
      </c>
      <c r="T28" s="1456"/>
      <c r="U28" s="1456"/>
      <c r="V28" s="496"/>
      <c r="W28" s="1088"/>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row>
    <row r="29" spans="1:50" s="415" customFormat="1" ht="11.25" customHeight="1">
      <c r="A29" s="376"/>
      <c r="B29" s="411"/>
      <c r="C29" s="400"/>
      <c r="D29" s="1455" t="s">
        <v>462</v>
      </c>
      <c r="E29" s="1455"/>
      <c r="F29" s="501"/>
      <c r="G29" s="1456">
        <v>1</v>
      </c>
      <c r="H29" s="1456"/>
      <c r="I29" s="1456"/>
      <c r="J29" s="987"/>
      <c r="K29" s="1456">
        <v>1</v>
      </c>
      <c r="L29" s="1456"/>
      <c r="M29" s="1456"/>
      <c r="N29" s="987"/>
      <c r="O29" s="1456">
        <v>459</v>
      </c>
      <c r="P29" s="1456"/>
      <c r="Q29" s="1456"/>
      <c r="R29" s="987"/>
      <c r="S29" s="1456">
        <v>459</v>
      </c>
      <c r="T29" s="1456"/>
      <c r="U29" s="1456"/>
      <c r="V29" s="496"/>
      <c r="W29" s="1088"/>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row>
    <row r="30" spans="1:50" s="415" customFormat="1" ht="11.25" customHeight="1">
      <c r="A30" s="376"/>
      <c r="B30" s="411"/>
      <c r="C30" s="400"/>
      <c r="D30" s="1455" t="s">
        <v>463</v>
      </c>
      <c r="E30" s="1455"/>
      <c r="F30" s="416"/>
      <c r="G30" s="1456">
        <v>1655</v>
      </c>
      <c r="H30" s="1456"/>
      <c r="I30" s="1456"/>
      <c r="J30" s="987"/>
      <c r="K30" s="1456">
        <v>1735</v>
      </c>
      <c r="L30" s="1456"/>
      <c r="M30" s="1456"/>
      <c r="N30" s="987"/>
      <c r="O30" s="1456">
        <v>40218</v>
      </c>
      <c r="P30" s="1456"/>
      <c r="Q30" s="1456"/>
      <c r="R30" s="987"/>
      <c r="S30" s="1456">
        <v>38934</v>
      </c>
      <c r="T30" s="1456"/>
      <c r="U30" s="1456"/>
      <c r="V30" s="496"/>
      <c r="W30" s="1088"/>
      <c r="X30" s="414"/>
      <c r="Y30" s="414"/>
      <c r="Z30" s="414"/>
      <c r="AA30" s="414"/>
      <c r="AB30" s="414"/>
      <c r="AC30" s="414"/>
      <c r="AD30" s="414"/>
      <c r="AE30" s="414"/>
      <c r="AF30" s="414"/>
      <c r="AG30" s="414"/>
      <c r="AH30" s="414"/>
      <c r="AI30" s="414"/>
      <c r="AJ30" s="414"/>
      <c r="AK30" s="414"/>
      <c r="AL30" s="414"/>
      <c r="AM30" s="414"/>
      <c r="AN30" s="414"/>
      <c r="AO30" s="414"/>
      <c r="AP30" s="414"/>
      <c r="AQ30" s="414"/>
      <c r="AR30" s="414"/>
      <c r="AS30" s="414"/>
      <c r="AT30" s="414"/>
      <c r="AU30" s="414"/>
      <c r="AV30" s="414"/>
      <c r="AW30" s="414"/>
      <c r="AX30" s="414"/>
    </row>
    <row r="31" spans="1:50" s="415" customFormat="1" ht="11.25" customHeight="1">
      <c r="A31" s="376"/>
      <c r="B31" s="411"/>
      <c r="C31" s="400"/>
      <c r="D31" s="1455" t="s">
        <v>464</v>
      </c>
      <c r="E31" s="1455"/>
      <c r="F31" s="416"/>
      <c r="G31" s="1456">
        <v>3949</v>
      </c>
      <c r="H31" s="1456"/>
      <c r="I31" s="1456"/>
      <c r="J31" s="987"/>
      <c r="K31" s="1456">
        <v>4185</v>
      </c>
      <c r="L31" s="1456"/>
      <c r="M31" s="1456"/>
      <c r="N31" s="987"/>
      <c r="O31" s="1456">
        <v>75562</v>
      </c>
      <c r="P31" s="1456"/>
      <c r="Q31" s="1456"/>
      <c r="R31" s="987"/>
      <c r="S31" s="1456">
        <v>72780</v>
      </c>
      <c r="T31" s="1456"/>
      <c r="U31" s="1456"/>
      <c r="V31" s="496"/>
      <c r="W31" s="1088"/>
      <c r="X31" s="414"/>
      <c r="Y31" s="414"/>
      <c r="Z31" s="414"/>
      <c r="AA31" s="414"/>
      <c r="AB31" s="414"/>
      <c r="AC31" s="414"/>
      <c r="AD31" s="414"/>
      <c r="AE31" s="414"/>
      <c r="AF31" s="414"/>
      <c r="AG31" s="414"/>
      <c r="AH31" s="414"/>
      <c r="AI31" s="414"/>
      <c r="AJ31" s="414"/>
      <c r="AK31" s="414"/>
      <c r="AL31" s="414"/>
      <c r="AM31" s="414"/>
      <c r="AN31" s="414"/>
      <c r="AO31" s="414"/>
      <c r="AP31" s="414"/>
      <c r="AQ31" s="414"/>
      <c r="AR31" s="414"/>
      <c r="AS31" s="414"/>
      <c r="AT31" s="414"/>
      <c r="AU31" s="414"/>
      <c r="AV31" s="414"/>
      <c r="AW31" s="414"/>
      <c r="AX31" s="414"/>
    </row>
    <row r="32" spans="1:50" s="415" customFormat="1" ht="11.25" customHeight="1">
      <c r="A32" s="376"/>
      <c r="B32" s="411"/>
      <c r="C32" s="400"/>
      <c r="D32" s="1455" t="s">
        <v>465</v>
      </c>
      <c r="E32" s="1455"/>
      <c r="F32" s="416"/>
      <c r="G32" s="1456">
        <v>1739</v>
      </c>
      <c r="H32" s="1456"/>
      <c r="I32" s="1456"/>
      <c r="J32" s="987"/>
      <c r="K32" s="1456">
        <v>1784</v>
      </c>
      <c r="L32" s="1456"/>
      <c r="M32" s="1456"/>
      <c r="N32" s="987"/>
      <c r="O32" s="1456">
        <v>41829</v>
      </c>
      <c r="P32" s="1456"/>
      <c r="Q32" s="1456"/>
      <c r="R32" s="987"/>
      <c r="S32" s="1456">
        <v>40312</v>
      </c>
      <c r="T32" s="1456"/>
      <c r="U32" s="1456"/>
      <c r="V32" s="496"/>
      <c r="W32" s="1088"/>
      <c r="X32" s="414"/>
      <c r="Y32" s="414"/>
      <c r="Z32" s="414"/>
      <c r="AA32" s="414"/>
      <c r="AB32" s="414"/>
      <c r="AC32" s="414"/>
      <c r="AD32" s="414"/>
      <c r="AE32" s="414"/>
      <c r="AF32" s="414"/>
      <c r="AG32" s="414"/>
      <c r="AH32" s="414"/>
      <c r="AI32" s="414"/>
      <c r="AJ32" s="414"/>
      <c r="AK32" s="414"/>
      <c r="AL32" s="414"/>
      <c r="AM32" s="414"/>
      <c r="AN32" s="414"/>
      <c r="AO32" s="414"/>
      <c r="AP32" s="414"/>
      <c r="AQ32" s="414"/>
      <c r="AR32" s="414"/>
      <c r="AS32" s="414"/>
      <c r="AT32" s="414"/>
      <c r="AU32" s="414"/>
      <c r="AV32" s="414"/>
      <c r="AW32" s="414"/>
      <c r="AX32" s="414"/>
    </row>
    <row r="33" spans="1:50" s="415" customFormat="1" ht="11.25" customHeight="1">
      <c r="A33" s="376"/>
      <c r="B33" s="411"/>
      <c r="C33" s="400"/>
      <c r="D33" s="1455" t="s">
        <v>590</v>
      </c>
      <c r="E33" s="1455"/>
      <c r="F33" s="416"/>
      <c r="G33" s="1456">
        <v>2490</v>
      </c>
      <c r="H33" s="1456"/>
      <c r="I33" s="1456"/>
      <c r="J33" s="987"/>
      <c r="K33" s="1456">
        <v>2595</v>
      </c>
      <c r="L33" s="1456"/>
      <c r="M33" s="1456"/>
      <c r="N33" s="987"/>
      <c r="O33" s="1456">
        <v>25762</v>
      </c>
      <c r="P33" s="1456"/>
      <c r="Q33" s="1456"/>
      <c r="R33" s="987"/>
      <c r="S33" s="1456">
        <v>23996</v>
      </c>
      <c r="T33" s="1456"/>
      <c r="U33" s="1456"/>
      <c r="V33" s="496"/>
      <c r="W33" s="1088"/>
      <c r="X33" s="414"/>
      <c r="Y33" s="414"/>
      <c r="Z33" s="414"/>
      <c r="AA33" s="414"/>
      <c r="AB33" s="414"/>
      <c r="AC33" s="414"/>
      <c r="AD33" s="414"/>
      <c r="AE33" s="414"/>
      <c r="AF33" s="414"/>
      <c r="AG33" s="414"/>
      <c r="AH33" s="414"/>
      <c r="AI33" s="414"/>
      <c r="AJ33" s="414"/>
      <c r="AK33" s="414"/>
      <c r="AL33" s="414"/>
      <c r="AM33" s="414"/>
      <c r="AN33" s="414"/>
      <c r="AO33" s="414"/>
      <c r="AP33" s="414"/>
      <c r="AQ33" s="414"/>
      <c r="AR33" s="414"/>
      <c r="AS33" s="414"/>
      <c r="AT33" s="414"/>
      <c r="AU33" s="414"/>
      <c r="AV33" s="414"/>
      <c r="AW33" s="414"/>
      <c r="AX33" s="414"/>
    </row>
    <row r="34" spans="1:50" s="415" customFormat="1" ht="11.25" customHeight="1">
      <c r="A34" s="376"/>
      <c r="B34" s="411"/>
      <c r="C34" s="400"/>
      <c r="D34" s="1455" t="s">
        <v>645</v>
      </c>
      <c r="E34" s="1455"/>
      <c r="F34" s="416"/>
      <c r="G34" s="1456">
        <v>327</v>
      </c>
      <c r="H34" s="1456"/>
      <c r="I34" s="1456"/>
      <c r="J34" s="987"/>
      <c r="K34" s="1456">
        <v>349</v>
      </c>
      <c r="L34" s="1456"/>
      <c r="M34" s="1456"/>
      <c r="N34" s="987"/>
      <c r="O34" s="1456">
        <v>10858</v>
      </c>
      <c r="P34" s="1456"/>
      <c r="Q34" s="1456"/>
      <c r="R34" s="987"/>
      <c r="S34" s="1456">
        <v>10610</v>
      </c>
      <c r="T34" s="1456"/>
      <c r="U34" s="1456"/>
      <c r="V34" s="496"/>
      <c r="W34" s="1088"/>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row>
    <row r="35" spans="1:50" s="415" customFormat="1" ht="11.25" customHeight="1">
      <c r="A35" s="376"/>
      <c r="B35" s="411"/>
      <c r="C35" s="400"/>
      <c r="D35" s="1455" t="s">
        <v>547</v>
      </c>
      <c r="E35" s="1455"/>
      <c r="F35" s="416"/>
      <c r="G35" s="1456">
        <v>1476</v>
      </c>
      <c r="H35" s="1456"/>
      <c r="I35" s="1456"/>
      <c r="J35" s="987"/>
      <c r="K35" s="1456">
        <v>1573</v>
      </c>
      <c r="L35" s="1456"/>
      <c r="M35" s="1456"/>
      <c r="N35" s="987"/>
      <c r="O35" s="1456">
        <v>14844</v>
      </c>
      <c r="P35" s="1456"/>
      <c r="Q35" s="1456"/>
      <c r="R35" s="987"/>
      <c r="S35" s="1456">
        <v>13542</v>
      </c>
      <c r="T35" s="1456"/>
      <c r="U35" s="1456"/>
      <c r="V35" s="496"/>
      <c r="W35" s="1088"/>
      <c r="X35" s="414"/>
      <c r="Y35" s="414"/>
      <c r="Z35" s="414"/>
      <c r="AA35" s="414"/>
      <c r="AB35" s="414"/>
      <c r="AC35" s="414"/>
      <c r="AD35" s="414"/>
      <c r="AE35" s="414"/>
      <c r="AF35" s="414"/>
      <c r="AG35" s="414"/>
      <c r="AH35" s="414"/>
      <c r="AI35" s="414"/>
      <c r="AJ35" s="414"/>
      <c r="AK35" s="414"/>
    </row>
    <row r="36" spans="1:50" s="415" customFormat="1" ht="11.25" customHeight="1">
      <c r="A36" s="376"/>
      <c r="B36" s="411"/>
      <c r="C36" s="400"/>
      <c r="D36" s="1455" t="s">
        <v>591</v>
      </c>
      <c r="E36" s="1455"/>
      <c r="F36" s="501"/>
      <c r="G36" s="1456">
        <v>6</v>
      </c>
      <c r="H36" s="1456"/>
      <c r="I36" s="1456"/>
      <c r="J36" s="987"/>
      <c r="K36" s="1456">
        <v>18</v>
      </c>
      <c r="L36" s="1456"/>
      <c r="M36" s="1456"/>
      <c r="N36" s="987"/>
      <c r="O36" s="1456">
        <v>1989</v>
      </c>
      <c r="P36" s="1456"/>
      <c r="Q36" s="1456"/>
      <c r="R36" s="987"/>
      <c r="S36" s="1456">
        <v>1987</v>
      </c>
      <c r="T36" s="1456"/>
      <c r="U36" s="1456"/>
      <c r="V36" s="496"/>
      <c r="W36" s="1088"/>
      <c r="X36" s="414"/>
      <c r="Y36" s="414"/>
      <c r="Z36" s="414"/>
      <c r="AA36" s="414"/>
      <c r="AB36" s="414"/>
      <c r="AC36" s="414"/>
      <c r="AD36" s="414"/>
      <c r="AE36" s="414"/>
      <c r="AF36" s="414"/>
      <c r="AG36" s="414"/>
      <c r="AH36" s="414"/>
      <c r="AI36" s="414"/>
      <c r="AJ36" s="414"/>
      <c r="AK36" s="414"/>
    </row>
    <row r="37" spans="1:50" s="415" customFormat="1" ht="11.25" customHeight="1">
      <c r="A37" s="376"/>
      <c r="B37" s="411"/>
      <c r="C37" s="400"/>
      <c r="D37" s="1455" t="s">
        <v>642</v>
      </c>
      <c r="E37" s="1455"/>
      <c r="F37" s="416"/>
      <c r="G37" s="1456">
        <v>484</v>
      </c>
      <c r="H37" s="1456"/>
      <c r="I37" s="1456"/>
      <c r="J37" s="987"/>
      <c r="K37" s="1456">
        <v>696</v>
      </c>
      <c r="L37" s="1456"/>
      <c r="M37" s="1456"/>
      <c r="N37" s="987"/>
      <c r="O37" s="1456">
        <v>11746</v>
      </c>
      <c r="P37" s="1456"/>
      <c r="Q37" s="1456"/>
      <c r="R37" s="987"/>
      <c r="S37" s="1456">
        <v>11400</v>
      </c>
      <c r="T37" s="1456"/>
      <c r="U37" s="1456"/>
      <c r="V37" s="496"/>
      <c r="W37" s="1088"/>
      <c r="X37" s="414"/>
      <c r="Y37" s="414"/>
      <c r="Z37" s="414"/>
      <c r="AA37" s="414"/>
      <c r="AB37" s="414"/>
      <c r="AC37" s="414"/>
      <c r="AD37" s="414"/>
      <c r="AE37" s="414"/>
      <c r="AF37" s="414"/>
      <c r="AG37" s="414"/>
      <c r="AH37" s="414"/>
      <c r="AI37" s="414"/>
      <c r="AJ37" s="414"/>
      <c r="AK37" s="414"/>
    </row>
    <row r="38" spans="1:50" s="415" customFormat="1" ht="11.25" customHeight="1">
      <c r="A38" s="376"/>
      <c r="B38" s="411"/>
      <c r="C38" s="400"/>
      <c r="D38" s="1455" t="s">
        <v>592</v>
      </c>
      <c r="E38" s="1455"/>
      <c r="F38" s="416"/>
      <c r="G38" s="1456">
        <v>91</v>
      </c>
      <c r="H38" s="1456"/>
      <c r="I38" s="1456"/>
      <c r="J38" s="987"/>
      <c r="K38" s="1456">
        <v>112</v>
      </c>
      <c r="L38" s="1456"/>
      <c r="M38" s="1456"/>
      <c r="N38" s="987"/>
      <c r="O38" s="1456">
        <v>6046</v>
      </c>
      <c r="P38" s="1456"/>
      <c r="Q38" s="1456"/>
      <c r="R38" s="987"/>
      <c r="S38" s="1456">
        <v>6002</v>
      </c>
      <c r="T38" s="1456"/>
      <c r="U38" s="1456"/>
      <c r="V38" s="496"/>
      <c r="W38" s="1088"/>
      <c r="X38" s="414"/>
      <c r="Y38" s="414"/>
      <c r="Z38" s="414"/>
      <c r="AA38" s="414"/>
      <c r="AB38" s="414"/>
      <c r="AC38" s="414"/>
      <c r="AD38" s="414"/>
      <c r="AE38" s="414"/>
      <c r="AF38" s="414"/>
      <c r="AG38" s="414"/>
      <c r="AH38" s="414"/>
      <c r="AI38" s="414"/>
      <c r="AJ38" s="414"/>
      <c r="AK38" s="414"/>
    </row>
    <row r="39" spans="1:50" s="415" customFormat="1" ht="11.25" customHeight="1">
      <c r="A39" s="376"/>
      <c r="B39" s="411"/>
      <c r="C39" s="400"/>
      <c r="D39" s="1455" t="s">
        <v>643</v>
      </c>
      <c r="E39" s="1455"/>
      <c r="F39" s="416"/>
      <c r="G39" s="1456">
        <v>748</v>
      </c>
      <c r="H39" s="1456"/>
      <c r="I39" s="1456"/>
      <c r="J39" s="987"/>
      <c r="K39" s="1456">
        <v>811</v>
      </c>
      <c r="L39" s="1456"/>
      <c r="M39" s="1456"/>
      <c r="N39" s="987"/>
      <c r="O39" s="1456">
        <v>22997</v>
      </c>
      <c r="P39" s="1456"/>
      <c r="Q39" s="1456"/>
      <c r="R39" s="987"/>
      <c r="S39" s="1456">
        <v>22353</v>
      </c>
      <c r="T39" s="1456"/>
      <c r="U39" s="1456"/>
      <c r="V39" s="496"/>
      <c r="W39" s="1088"/>
      <c r="X39" s="414"/>
      <c r="Y39" s="414"/>
      <c r="Z39" s="414"/>
      <c r="AA39" s="414"/>
      <c r="AB39" s="414"/>
      <c r="AC39" s="414"/>
      <c r="AD39" s="414"/>
      <c r="AE39" s="414"/>
      <c r="AF39" s="414"/>
      <c r="AG39" s="414"/>
      <c r="AH39" s="414"/>
      <c r="AI39" s="414"/>
      <c r="AJ39" s="414"/>
      <c r="AK39" s="414"/>
    </row>
    <row r="40" spans="1:50" s="415" customFormat="1" ht="11.25" customHeight="1">
      <c r="A40" s="376"/>
      <c r="B40" s="411"/>
      <c r="C40" s="400"/>
      <c r="D40" s="1455" t="s">
        <v>644</v>
      </c>
      <c r="E40" s="1455"/>
      <c r="F40" s="416"/>
      <c r="G40" s="1456">
        <v>2334</v>
      </c>
      <c r="H40" s="1456"/>
      <c r="I40" s="1456"/>
      <c r="J40" s="987"/>
      <c r="K40" s="1456">
        <v>2716</v>
      </c>
      <c r="L40" s="1456"/>
      <c r="M40" s="1456"/>
      <c r="N40" s="987"/>
      <c r="O40" s="1456">
        <v>39830</v>
      </c>
      <c r="P40" s="1456"/>
      <c r="Q40" s="1456"/>
      <c r="R40" s="987"/>
      <c r="S40" s="1456">
        <v>37956</v>
      </c>
      <c r="T40" s="1456"/>
      <c r="U40" s="1456"/>
      <c r="V40" s="496"/>
      <c r="W40" s="1088"/>
      <c r="X40" s="414"/>
      <c r="Y40" s="414"/>
      <c r="Z40" s="414"/>
      <c r="AA40" s="414"/>
      <c r="AB40" s="414"/>
      <c r="AC40" s="414"/>
      <c r="AD40" s="414"/>
      <c r="AE40" s="414"/>
      <c r="AF40" s="414"/>
      <c r="AG40" s="414"/>
      <c r="AH40" s="414"/>
      <c r="AI40" s="414"/>
      <c r="AJ40" s="414"/>
      <c r="AK40" s="414"/>
    </row>
    <row r="41" spans="1:50" s="415" customFormat="1" ht="11.25" customHeight="1">
      <c r="A41" s="376"/>
      <c r="B41" s="411"/>
      <c r="C41" s="400"/>
      <c r="D41" s="1455" t="s">
        <v>466</v>
      </c>
      <c r="E41" s="1455"/>
      <c r="F41" s="416"/>
      <c r="G41" s="1456">
        <v>248</v>
      </c>
      <c r="H41" s="1456"/>
      <c r="I41" s="1456"/>
      <c r="J41" s="987"/>
      <c r="K41" s="1456">
        <v>297</v>
      </c>
      <c r="L41" s="1456"/>
      <c r="M41" s="1456"/>
      <c r="N41" s="987"/>
      <c r="O41" s="1456">
        <v>8574</v>
      </c>
      <c r="P41" s="1456"/>
      <c r="Q41" s="1456"/>
      <c r="R41" s="987"/>
      <c r="S41" s="1456">
        <v>8399</v>
      </c>
      <c r="T41" s="1456"/>
      <c r="U41" s="1456"/>
      <c r="V41" s="496"/>
      <c r="W41" s="1088"/>
      <c r="X41" s="414"/>
      <c r="Y41" s="414"/>
      <c r="Z41" s="414"/>
      <c r="AA41" s="414"/>
      <c r="AB41" s="414"/>
      <c r="AC41" s="414"/>
      <c r="AD41" s="414"/>
      <c r="AE41" s="414"/>
      <c r="AF41" s="414"/>
      <c r="AG41" s="414"/>
      <c r="AH41" s="414"/>
      <c r="AI41" s="414"/>
      <c r="AJ41" s="414"/>
      <c r="AK41" s="414"/>
    </row>
    <row r="42" spans="1:50" s="415" customFormat="1" ht="11.25" customHeight="1">
      <c r="A42" s="376"/>
      <c r="B42" s="411"/>
      <c r="C42" s="354"/>
      <c r="D42" s="1455" t="s">
        <v>593</v>
      </c>
      <c r="E42" s="1455"/>
      <c r="F42" s="501"/>
      <c r="G42" s="1456">
        <v>6072</v>
      </c>
      <c r="H42" s="1456"/>
      <c r="I42" s="1456"/>
      <c r="J42" s="987"/>
      <c r="K42" s="1456">
        <v>6276</v>
      </c>
      <c r="L42" s="1456"/>
      <c r="M42" s="1456"/>
      <c r="N42" s="987"/>
      <c r="O42" s="1456">
        <v>70102</v>
      </c>
      <c r="P42" s="1456"/>
      <c r="Q42" s="1456"/>
      <c r="R42" s="987"/>
      <c r="S42" s="1456">
        <v>65063</v>
      </c>
      <c r="T42" s="1456"/>
      <c r="U42" s="1456"/>
      <c r="V42" s="496"/>
      <c r="W42" s="1088"/>
      <c r="X42" s="414"/>
      <c r="Y42" s="414"/>
      <c r="Z42" s="414"/>
      <c r="AA42" s="414"/>
      <c r="AB42" s="414"/>
      <c r="AC42" s="414"/>
      <c r="AD42" s="414"/>
      <c r="AE42" s="414"/>
      <c r="AF42" s="414"/>
      <c r="AG42" s="414"/>
      <c r="AH42" s="414"/>
      <c r="AI42" s="414"/>
      <c r="AJ42" s="414"/>
      <c r="AK42" s="414"/>
    </row>
    <row r="43" spans="1:50" s="415" customFormat="1" ht="11.25" customHeight="1">
      <c r="A43" s="376"/>
      <c r="B43" s="411"/>
      <c r="C43" s="354"/>
      <c r="D43" s="1455" t="s">
        <v>594</v>
      </c>
      <c r="E43" s="1455"/>
      <c r="F43" s="416"/>
      <c r="G43" s="1456">
        <v>150</v>
      </c>
      <c r="H43" s="1456"/>
      <c r="I43" s="1456"/>
      <c r="J43" s="987"/>
      <c r="K43" s="1456">
        <v>166</v>
      </c>
      <c r="L43" s="1456"/>
      <c r="M43" s="1456"/>
      <c r="N43" s="987"/>
      <c r="O43" s="1456">
        <v>11219</v>
      </c>
      <c r="P43" s="1456"/>
      <c r="Q43" s="1456"/>
      <c r="R43" s="987"/>
      <c r="S43" s="1456">
        <v>11109</v>
      </c>
      <c r="T43" s="1456"/>
      <c r="U43" s="1456"/>
      <c r="V43" s="496"/>
      <c r="W43" s="1088"/>
      <c r="X43" s="414"/>
      <c r="Y43" s="414"/>
      <c r="Z43" s="414"/>
      <c r="AA43" s="414"/>
      <c r="AB43" s="414"/>
      <c r="AC43" s="414"/>
      <c r="AD43" s="414"/>
      <c r="AE43" s="414"/>
      <c r="AF43" s="414"/>
      <c r="AG43" s="414"/>
      <c r="AH43" s="414"/>
      <c r="AI43" s="414"/>
      <c r="AJ43" s="414"/>
      <c r="AK43" s="414"/>
    </row>
    <row r="44" spans="1:50" s="415" customFormat="1" ht="11.25" customHeight="1">
      <c r="A44" s="376"/>
      <c r="B44" s="411"/>
      <c r="C44" s="354"/>
      <c r="D44" s="1455" t="s">
        <v>548</v>
      </c>
      <c r="E44" s="1455"/>
      <c r="F44" s="416"/>
      <c r="G44" s="1456">
        <v>398</v>
      </c>
      <c r="H44" s="1456"/>
      <c r="I44" s="1456"/>
      <c r="J44" s="987"/>
      <c r="K44" s="1456">
        <v>444</v>
      </c>
      <c r="L44" s="1456"/>
      <c r="M44" s="1456"/>
      <c r="N44" s="987"/>
      <c r="O44" s="1456">
        <v>16200</v>
      </c>
      <c r="P44" s="1456"/>
      <c r="Q44" s="1456"/>
      <c r="R44" s="987"/>
      <c r="S44" s="1456">
        <v>15835</v>
      </c>
      <c r="T44" s="1456"/>
      <c r="U44" s="1456"/>
      <c r="V44" s="496"/>
      <c r="W44" s="1088"/>
      <c r="X44" s="414"/>
      <c r="Y44" s="414"/>
      <c r="Z44" s="414"/>
      <c r="AA44" s="414"/>
      <c r="AB44" s="414"/>
      <c r="AC44" s="414"/>
      <c r="AD44" s="414"/>
      <c r="AE44" s="414"/>
      <c r="AF44" s="414"/>
      <c r="AG44" s="414"/>
      <c r="AH44" s="414"/>
      <c r="AI44" s="414"/>
      <c r="AJ44" s="414"/>
      <c r="AK44" s="414"/>
    </row>
    <row r="45" spans="1:50" s="415" customFormat="1" ht="11.25" customHeight="1">
      <c r="A45" s="376"/>
      <c r="B45" s="411"/>
      <c r="C45" s="354"/>
      <c r="D45" s="1455" t="s">
        <v>595</v>
      </c>
      <c r="E45" s="1455"/>
      <c r="F45" s="416"/>
      <c r="G45" s="1456">
        <v>1031</v>
      </c>
      <c r="H45" s="1456"/>
      <c r="I45" s="1456"/>
      <c r="J45" s="987"/>
      <c r="K45" s="1456">
        <v>1115</v>
      </c>
      <c r="L45" s="1456"/>
      <c r="M45" s="1456"/>
      <c r="N45" s="987"/>
      <c r="O45" s="1456">
        <v>19650</v>
      </c>
      <c r="P45" s="1456"/>
      <c r="Q45" s="1456"/>
      <c r="R45" s="987"/>
      <c r="S45" s="1456">
        <v>18793</v>
      </c>
      <c r="T45" s="1456"/>
      <c r="U45" s="1456"/>
      <c r="V45" s="496"/>
      <c r="W45" s="1088"/>
      <c r="X45" s="414"/>
      <c r="Y45" s="414"/>
      <c r="Z45" s="414"/>
      <c r="AA45" s="414"/>
      <c r="AB45" s="414"/>
      <c r="AC45" s="414"/>
      <c r="AD45" s="414"/>
      <c r="AE45" s="414"/>
      <c r="AF45" s="414"/>
      <c r="AG45" s="414"/>
      <c r="AH45" s="414"/>
      <c r="AI45" s="414"/>
      <c r="AJ45" s="414"/>
      <c r="AK45" s="414"/>
    </row>
    <row r="46" spans="1:50" s="415" customFormat="1" ht="11.25" customHeight="1">
      <c r="A46" s="376"/>
      <c r="B46" s="411"/>
      <c r="C46" s="354"/>
      <c r="D46" s="1455" t="s">
        <v>596</v>
      </c>
      <c r="E46" s="1455"/>
      <c r="F46" s="416"/>
      <c r="G46" s="1456">
        <v>359</v>
      </c>
      <c r="H46" s="1456"/>
      <c r="I46" s="1456"/>
      <c r="J46" s="987"/>
      <c r="K46" s="1456">
        <v>386</v>
      </c>
      <c r="L46" s="1456"/>
      <c r="M46" s="1456"/>
      <c r="N46" s="987"/>
      <c r="O46" s="1456">
        <v>27496</v>
      </c>
      <c r="P46" s="1456"/>
      <c r="Q46" s="1456"/>
      <c r="R46" s="987"/>
      <c r="S46" s="1456">
        <v>27262</v>
      </c>
      <c r="T46" s="1456"/>
      <c r="U46" s="1456"/>
      <c r="V46" s="496"/>
      <c r="W46" s="1088"/>
      <c r="X46" s="414"/>
      <c r="Y46" s="414"/>
      <c r="Z46" s="414"/>
      <c r="AA46" s="414"/>
      <c r="AB46" s="414"/>
      <c r="AC46" s="414"/>
      <c r="AD46" s="414"/>
      <c r="AE46" s="414"/>
      <c r="AF46" s="414"/>
      <c r="AG46" s="414"/>
      <c r="AH46" s="414"/>
      <c r="AI46" s="414"/>
      <c r="AJ46" s="414"/>
      <c r="AK46" s="414"/>
    </row>
    <row r="47" spans="1:50" s="415" customFormat="1" ht="11.25" customHeight="1">
      <c r="A47" s="376"/>
      <c r="B47" s="411"/>
      <c r="C47" s="354"/>
      <c r="D47" s="1455" t="s">
        <v>467</v>
      </c>
      <c r="E47" s="1455"/>
      <c r="F47" s="501"/>
      <c r="G47" s="1456">
        <v>117</v>
      </c>
      <c r="H47" s="1456"/>
      <c r="I47" s="1456"/>
      <c r="J47" s="987"/>
      <c r="K47" s="1456">
        <v>121</v>
      </c>
      <c r="L47" s="1456"/>
      <c r="M47" s="1456"/>
      <c r="N47" s="987"/>
      <c r="O47" s="1456">
        <v>3617</v>
      </c>
      <c r="P47" s="1456"/>
      <c r="Q47" s="1456"/>
      <c r="R47" s="987"/>
      <c r="S47" s="1456">
        <v>3519</v>
      </c>
      <c r="T47" s="1456"/>
      <c r="U47" s="1456"/>
      <c r="V47" s="496"/>
      <c r="W47" s="1088"/>
      <c r="X47" s="414"/>
      <c r="Y47" s="414"/>
      <c r="Z47" s="414"/>
      <c r="AA47" s="414"/>
      <c r="AB47" s="414"/>
      <c r="AC47" s="414"/>
      <c r="AD47" s="414"/>
      <c r="AE47" s="414"/>
      <c r="AF47" s="414"/>
      <c r="AG47" s="414"/>
      <c r="AH47" s="414"/>
      <c r="AI47" s="414"/>
      <c r="AJ47" s="414"/>
      <c r="AK47" s="414"/>
    </row>
    <row r="48" spans="1:50" s="415" customFormat="1" ht="11.25" customHeight="1">
      <c r="A48" s="376"/>
      <c r="B48" s="411"/>
      <c r="C48" s="354"/>
      <c r="D48" s="1455" t="s">
        <v>468</v>
      </c>
      <c r="E48" s="1455"/>
      <c r="F48" s="416"/>
      <c r="G48" s="1456">
        <v>2769</v>
      </c>
      <c r="H48" s="1456"/>
      <c r="I48" s="1456"/>
      <c r="J48" s="987"/>
      <c r="K48" s="1456">
        <v>2911</v>
      </c>
      <c r="L48" s="1456"/>
      <c r="M48" s="1456"/>
      <c r="N48" s="987"/>
      <c r="O48" s="1456">
        <v>28903</v>
      </c>
      <c r="P48" s="1456"/>
      <c r="Q48" s="1456"/>
      <c r="R48" s="987"/>
      <c r="S48" s="1456">
        <v>27122</v>
      </c>
      <c r="T48" s="1456"/>
      <c r="U48" s="1456"/>
      <c r="V48" s="496"/>
      <c r="W48" s="1088"/>
      <c r="X48" s="414"/>
      <c r="Y48" s="414"/>
      <c r="Z48" s="414"/>
      <c r="AA48" s="414"/>
      <c r="AB48" s="414"/>
      <c r="AC48" s="414"/>
      <c r="AD48" s="414"/>
      <c r="AE48" s="414"/>
      <c r="AF48" s="414"/>
      <c r="AG48" s="414"/>
      <c r="AH48" s="414"/>
      <c r="AI48" s="414"/>
      <c r="AJ48" s="414"/>
      <c r="AK48" s="414"/>
    </row>
    <row r="49" spans="1:37" s="415" customFormat="1" ht="11.25" customHeight="1">
      <c r="A49" s="376"/>
      <c r="B49" s="411"/>
      <c r="C49" s="354"/>
      <c r="D49" s="1455" t="s">
        <v>469</v>
      </c>
      <c r="E49" s="1455"/>
      <c r="F49" s="416"/>
      <c r="G49" s="1456">
        <v>1079</v>
      </c>
      <c r="H49" s="1456"/>
      <c r="I49" s="1456"/>
      <c r="J49" s="987"/>
      <c r="K49" s="1456">
        <v>1142</v>
      </c>
      <c r="L49" s="1456"/>
      <c r="M49" s="1456"/>
      <c r="N49" s="987"/>
      <c r="O49" s="1456">
        <v>10976</v>
      </c>
      <c r="P49" s="1456"/>
      <c r="Q49" s="1456"/>
      <c r="R49" s="987"/>
      <c r="S49" s="1456">
        <v>9992</v>
      </c>
      <c r="T49" s="1456"/>
      <c r="U49" s="1456"/>
      <c r="V49" s="496"/>
      <c r="W49" s="1088"/>
      <c r="X49" s="414"/>
      <c r="Y49" s="414"/>
      <c r="Z49" s="414"/>
      <c r="AA49" s="414"/>
      <c r="AB49" s="414"/>
      <c r="AC49" s="414"/>
      <c r="AD49" s="414"/>
      <c r="AE49" s="414"/>
      <c r="AF49" s="414"/>
      <c r="AG49" s="414"/>
      <c r="AH49" s="414"/>
      <c r="AI49" s="414"/>
      <c r="AJ49" s="414"/>
      <c r="AK49" s="414"/>
    </row>
    <row r="50" spans="1:37" s="415" customFormat="1" ht="11.25" customHeight="1">
      <c r="A50" s="817"/>
      <c r="B50" s="818"/>
      <c r="C50" s="354"/>
      <c r="D50" s="1455" t="s">
        <v>597</v>
      </c>
      <c r="E50" s="1455"/>
      <c r="F50" s="416"/>
      <c r="G50" s="1456">
        <v>1162</v>
      </c>
      <c r="H50" s="1456"/>
      <c r="I50" s="1456"/>
      <c r="J50" s="987"/>
      <c r="K50" s="1456">
        <v>1270</v>
      </c>
      <c r="L50" s="1456"/>
      <c r="M50" s="1456"/>
      <c r="N50" s="987"/>
      <c r="O50" s="1456">
        <v>12917</v>
      </c>
      <c r="P50" s="1456"/>
      <c r="Q50" s="1456"/>
      <c r="R50" s="987"/>
      <c r="S50" s="1456">
        <v>11960</v>
      </c>
      <c r="T50" s="1456"/>
      <c r="U50" s="1456"/>
      <c r="V50" s="496"/>
      <c r="W50" s="1088"/>
      <c r="X50" s="414"/>
      <c r="Y50" s="414"/>
      <c r="Z50" s="414"/>
      <c r="AA50" s="414"/>
      <c r="AB50" s="414"/>
      <c r="AC50" s="414"/>
      <c r="AD50" s="414"/>
      <c r="AE50" s="414"/>
      <c r="AF50" s="414"/>
      <c r="AG50" s="414"/>
      <c r="AH50" s="414"/>
      <c r="AI50" s="414"/>
      <c r="AJ50" s="414"/>
      <c r="AK50" s="414"/>
    </row>
    <row r="51" spans="1:37" s="415" customFormat="1" ht="11.25" customHeight="1">
      <c r="A51" s="817"/>
      <c r="B51" s="818"/>
      <c r="C51" s="799" t="s">
        <v>634</v>
      </c>
      <c r="D51" s="386"/>
      <c r="E51" s="416"/>
      <c r="F51" s="416"/>
      <c r="G51" s="1454">
        <v>195</v>
      </c>
      <c r="H51" s="1454"/>
      <c r="I51" s="1454"/>
      <c r="J51" s="986"/>
      <c r="K51" s="1454">
        <v>429</v>
      </c>
      <c r="L51" s="1454"/>
      <c r="M51" s="1454"/>
      <c r="N51" s="986"/>
      <c r="O51" s="1454">
        <v>7204</v>
      </c>
      <c r="P51" s="1454"/>
      <c r="Q51" s="1454"/>
      <c r="R51" s="986"/>
      <c r="S51" s="1454">
        <v>7136</v>
      </c>
      <c r="T51" s="1454"/>
      <c r="U51" s="1454"/>
      <c r="V51" s="496"/>
      <c r="W51" s="1088"/>
      <c r="X51" s="414"/>
      <c r="Y51" s="414"/>
      <c r="Z51" s="414"/>
      <c r="AA51" s="414"/>
      <c r="AB51" s="414"/>
      <c r="AC51" s="414"/>
      <c r="AD51" s="414"/>
      <c r="AE51" s="414"/>
      <c r="AF51" s="414"/>
      <c r="AG51" s="414"/>
      <c r="AH51" s="414"/>
      <c r="AI51" s="414"/>
      <c r="AJ51" s="414"/>
      <c r="AK51" s="414"/>
    </row>
    <row r="52" spans="1:37" s="415" customFormat="1" ht="11.25" customHeight="1">
      <c r="A52" s="817"/>
      <c r="B52" s="818"/>
      <c r="C52" s="799" t="s">
        <v>635</v>
      </c>
      <c r="D52" s="1089"/>
      <c r="E52" s="501"/>
      <c r="F52" s="501"/>
      <c r="G52" s="1454">
        <v>607</v>
      </c>
      <c r="H52" s="1454"/>
      <c r="I52" s="1454"/>
      <c r="J52" s="986"/>
      <c r="K52" s="1454">
        <v>1145</v>
      </c>
      <c r="L52" s="1454"/>
      <c r="M52" s="1454"/>
      <c r="N52" s="986"/>
      <c r="O52" s="1454">
        <v>20415</v>
      </c>
      <c r="P52" s="1454"/>
      <c r="Q52" s="1454"/>
      <c r="R52" s="986"/>
      <c r="S52" s="1454">
        <v>19959</v>
      </c>
      <c r="T52" s="1454"/>
      <c r="U52" s="1454"/>
      <c r="V52" s="496"/>
      <c r="W52" s="1088"/>
      <c r="X52" s="414"/>
      <c r="Y52" s="414"/>
      <c r="Z52" s="414"/>
      <c r="AA52" s="414"/>
      <c r="AB52" s="414"/>
      <c r="AC52" s="414"/>
      <c r="AD52" s="414"/>
      <c r="AE52" s="414"/>
      <c r="AF52" s="414"/>
      <c r="AG52" s="414"/>
      <c r="AH52" s="414"/>
      <c r="AI52" s="414"/>
      <c r="AJ52" s="414"/>
      <c r="AK52" s="414"/>
    </row>
    <row r="53" spans="1:37" s="415" customFormat="1" ht="11.25" customHeight="1">
      <c r="A53" s="817"/>
      <c r="B53" s="818"/>
      <c r="C53" s="799" t="s">
        <v>470</v>
      </c>
      <c r="D53" s="386"/>
      <c r="E53" s="416"/>
      <c r="F53" s="416"/>
      <c r="G53" s="1454">
        <v>34175</v>
      </c>
      <c r="H53" s="1454"/>
      <c r="I53" s="1454"/>
      <c r="J53" s="986"/>
      <c r="K53" s="1454">
        <v>35422</v>
      </c>
      <c r="L53" s="1454"/>
      <c r="M53" s="1454"/>
      <c r="N53" s="986"/>
      <c r="O53" s="1454">
        <v>266081</v>
      </c>
      <c r="P53" s="1454"/>
      <c r="Q53" s="1454"/>
      <c r="R53" s="986"/>
      <c r="S53" s="1454">
        <v>242163</v>
      </c>
      <c r="T53" s="1454"/>
      <c r="U53" s="1454"/>
      <c r="V53" s="496"/>
      <c r="W53" s="1088"/>
      <c r="X53" s="414"/>
      <c r="Y53" s="414"/>
      <c r="Z53" s="414"/>
      <c r="AA53" s="414"/>
      <c r="AB53" s="414"/>
      <c r="AC53" s="414"/>
      <c r="AD53" s="414"/>
      <c r="AE53" s="414"/>
      <c r="AF53" s="414"/>
      <c r="AG53" s="414"/>
      <c r="AH53" s="414"/>
      <c r="AI53" s="414"/>
      <c r="AJ53" s="414"/>
      <c r="AK53" s="414"/>
    </row>
    <row r="54" spans="1:37" s="415" customFormat="1" ht="11.25" customHeight="1">
      <c r="A54" s="817"/>
      <c r="B54" s="818"/>
      <c r="C54" s="799" t="s">
        <v>636</v>
      </c>
      <c r="D54" s="386"/>
      <c r="E54" s="499"/>
      <c r="F54" s="499"/>
      <c r="G54" s="1454">
        <v>78258</v>
      </c>
      <c r="H54" s="1454"/>
      <c r="I54" s="1454"/>
      <c r="J54" s="986"/>
      <c r="K54" s="1454">
        <v>100132</v>
      </c>
      <c r="L54" s="1454"/>
      <c r="M54" s="1454"/>
      <c r="N54" s="986"/>
      <c r="O54" s="1454">
        <v>544031</v>
      </c>
      <c r="P54" s="1454"/>
      <c r="Q54" s="1454"/>
      <c r="R54" s="986"/>
      <c r="S54" s="1454">
        <v>491986</v>
      </c>
      <c r="T54" s="1454"/>
      <c r="U54" s="1454"/>
      <c r="V54" s="496"/>
      <c r="W54" s="1090"/>
      <c r="X54" s="414"/>
      <c r="Y54" s="414"/>
      <c r="Z54" s="414"/>
      <c r="AA54" s="414"/>
      <c r="AB54" s="414"/>
      <c r="AC54" s="414"/>
      <c r="AD54" s="414"/>
      <c r="AE54" s="414"/>
      <c r="AF54" s="414"/>
      <c r="AG54" s="414"/>
      <c r="AH54" s="414"/>
      <c r="AI54" s="414"/>
      <c r="AJ54" s="414"/>
      <c r="AK54" s="414"/>
    </row>
    <row r="55" spans="1:37" s="415" customFormat="1" ht="11.25" customHeight="1">
      <c r="A55" s="817"/>
      <c r="B55" s="818"/>
      <c r="C55" s="354"/>
      <c r="D55" s="1455" t="s">
        <v>598</v>
      </c>
      <c r="E55" s="1455"/>
      <c r="F55" s="501"/>
      <c r="G55" s="1456">
        <v>12698</v>
      </c>
      <c r="H55" s="1456"/>
      <c r="I55" s="1456"/>
      <c r="J55" s="987"/>
      <c r="K55" s="1456">
        <v>14405</v>
      </c>
      <c r="L55" s="1456"/>
      <c r="M55" s="1456"/>
      <c r="N55" s="987"/>
      <c r="O55" s="1456">
        <v>73135</v>
      </c>
      <c r="P55" s="1456"/>
      <c r="Q55" s="1456"/>
      <c r="R55" s="987"/>
      <c r="S55" s="1456">
        <v>64038</v>
      </c>
      <c r="T55" s="1456"/>
      <c r="U55" s="1456"/>
      <c r="V55" s="496"/>
      <c r="W55" s="1088"/>
      <c r="X55" s="414"/>
      <c r="Y55" s="414"/>
      <c r="Z55" s="414"/>
      <c r="AA55" s="414"/>
      <c r="AB55" s="414"/>
      <c r="AC55" s="414"/>
      <c r="AD55" s="414"/>
      <c r="AE55" s="414"/>
      <c r="AF55" s="414"/>
      <c r="AG55" s="414"/>
      <c r="AH55" s="414"/>
      <c r="AI55" s="414"/>
      <c r="AJ55" s="414"/>
      <c r="AK55" s="414"/>
    </row>
    <row r="56" spans="1:37" s="415" customFormat="1" ht="11.25" customHeight="1">
      <c r="A56" s="817"/>
      <c r="B56" s="818"/>
      <c r="C56" s="354"/>
      <c r="D56" s="1455" t="s">
        <v>599</v>
      </c>
      <c r="E56" s="1455"/>
      <c r="F56" s="416"/>
      <c r="G56" s="1456">
        <v>22034</v>
      </c>
      <c r="H56" s="1456"/>
      <c r="I56" s="1456"/>
      <c r="J56" s="987"/>
      <c r="K56" s="1456">
        <v>26030</v>
      </c>
      <c r="L56" s="1456"/>
      <c r="M56" s="1456"/>
      <c r="N56" s="987"/>
      <c r="O56" s="1456">
        <v>172813</v>
      </c>
      <c r="P56" s="1456"/>
      <c r="Q56" s="1456"/>
      <c r="R56" s="987"/>
      <c r="S56" s="1456">
        <v>155939</v>
      </c>
      <c r="T56" s="1456"/>
      <c r="U56" s="1456"/>
      <c r="V56" s="496"/>
      <c r="W56" s="1088"/>
      <c r="X56" s="414"/>
      <c r="Y56" s="414"/>
      <c r="Z56" s="414"/>
      <c r="AA56" s="414"/>
      <c r="AB56" s="414"/>
      <c r="AC56" s="414"/>
      <c r="AD56" s="414"/>
      <c r="AE56" s="414"/>
      <c r="AF56" s="414"/>
      <c r="AG56" s="414"/>
      <c r="AH56" s="414"/>
      <c r="AI56" s="414"/>
      <c r="AJ56" s="414"/>
      <c r="AK56" s="414"/>
    </row>
    <row r="57" spans="1:37" s="415" customFormat="1" ht="11.25" customHeight="1">
      <c r="A57" s="817"/>
      <c r="B57" s="818"/>
      <c r="C57" s="354"/>
      <c r="D57" s="1455" t="s">
        <v>600</v>
      </c>
      <c r="E57" s="1455"/>
      <c r="F57" s="416"/>
      <c r="G57" s="1456">
        <v>43526</v>
      </c>
      <c r="H57" s="1456"/>
      <c r="I57" s="1456"/>
      <c r="J57" s="987"/>
      <c r="K57" s="1456">
        <v>59697</v>
      </c>
      <c r="L57" s="1456"/>
      <c r="M57" s="1456"/>
      <c r="N57" s="987"/>
      <c r="O57" s="1456">
        <v>298083</v>
      </c>
      <c r="P57" s="1456"/>
      <c r="Q57" s="1456"/>
      <c r="R57" s="987"/>
      <c r="S57" s="1456">
        <v>272009</v>
      </c>
      <c r="T57" s="1456"/>
      <c r="U57" s="1456"/>
      <c r="V57" s="496"/>
      <c r="W57" s="1088"/>
      <c r="X57" s="414"/>
      <c r="Y57" s="414"/>
      <c r="Z57" s="414"/>
      <c r="AA57" s="414"/>
      <c r="AB57" s="414"/>
      <c r="AC57" s="414"/>
      <c r="AD57" s="414"/>
      <c r="AE57" s="414"/>
      <c r="AF57" s="414"/>
      <c r="AG57" s="414"/>
      <c r="AH57" s="414"/>
      <c r="AI57" s="414"/>
      <c r="AJ57" s="414"/>
      <c r="AK57" s="414"/>
    </row>
    <row r="58" spans="1:37" s="415" customFormat="1" ht="11.25" customHeight="1">
      <c r="A58" s="817"/>
      <c r="B58" s="818"/>
      <c r="C58" s="799" t="s">
        <v>471</v>
      </c>
      <c r="D58" s="412"/>
      <c r="E58" s="416"/>
      <c r="F58" s="416"/>
      <c r="G58" s="1454">
        <v>11467</v>
      </c>
      <c r="H58" s="1454"/>
      <c r="I58" s="1454"/>
      <c r="J58" s="986"/>
      <c r="K58" s="1454">
        <v>13650</v>
      </c>
      <c r="L58" s="1454"/>
      <c r="M58" s="1454"/>
      <c r="N58" s="986"/>
      <c r="O58" s="1454">
        <v>134990</v>
      </c>
      <c r="P58" s="1454"/>
      <c r="Q58" s="1454"/>
      <c r="R58" s="986"/>
      <c r="S58" s="1454">
        <v>126279</v>
      </c>
      <c r="T58" s="1454"/>
      <c r="U58" s="1454"/>
      <c r="V58" s="496"/>
      <c r="W58" s="1088"/>
      <c r="X58" s="414"/>
      <c r="Y58" s="414"/>
      <c r="Z58" s="414"/>
      <c r="AA58" s="414"/>
      <c r="AB58" s="414"/>
      <c r="AC58" s="414"/>
      <c r="AD58" s="414"/>
      <c r="AE58" s="414"/>
      <c r="AF58" s="414"/>
      <c r="AG58" s="414"/>
      <c r="AH58" s="414"/>
      <c r="AI58" s="414"/>
      <c r="AJ58" s="414"/>
      <c r="AK58" s="414"/>
    </row>
    <row r="59" spans="1:37" s="415" customFormat="1" ht="11.25" customHeight="1">
      <c r="A59" s="817"/>
      <c r="B59" s="818"/>
      <c r="C59" s="799" t="s">
        <v>472</v>
      </c>
      <c r="D59" s="1089"/>
      <c r="E59" s="416"/>
      <c r="F59" s="416"/>
      <c r="G59" s="1454">
        <v>31724</v>
      </c>
      <c r="H59" s="1454"/>
      <c r="I59" s="1454"/>
      <c r="J59" s="986"/>
      <c r="K59" s="1454">
        <v>35482</v>
      </c>
      <c r="L59" s="1454"/>
      <c r="M59" s="1454"/>
      <c r="N59" s="986"/>
      <c r="O59" s="1454">
        <v>197049</v>
      </c>
      <c r="P59" s="1454"/>
      <c r="Q59" s="1454"/>
      <c r="R59" s="986"/>
      <c r="S59" s="1454">
        <v>177928</v>
      </c>
      <c r="T59" s="1454"/>
      <c r="U59" s="1454"/>
      <c r="V59" s="496"/>
      <c r="W59" s="1088"/>
      <c r="X59" s="414"/>
      <c r="Y59" s="414"/>
      <c r="Z59" s="414"/>
      <c r="AA59" s="414"/>
      <c r="AB59" s="414"/>
      <c r="AC59" s="414"/>
      <c r="AD59" s="414"/>
      <c r="AE59" s="414"/>
      <c r="AF59" s="414"/>
      <c r="AG59" s="414"/>
      <c r="AH59" s="414"/>
      <c r="AI59" s="414"/>
      <c r="AJ59" s="414"/>
      <c r="AK59" s="414"/>
    </row>
    <row r="60" spans="1:37" s="415" customFormat="1" ht="11.25" customHeight="1">
      <c r="A60" s="817"/>
      <c r="B60" s="818"/>
      <c r="C60" s="799" t="s">
        <v>648</v>
      </c>
      <c r="D60" s="1089"/>
      <c r="E60" s="501"/>
      <c r="F60" s="501"/>
      <c r="G60" s="1454">
        <v>4072</v>
      </c>
      <c r="H60" s="1454"/>
      <c r="I60" s="1454"/>
      <c r="J60" s="986"/>
      <c r="K60" s="1454">
        <v>4973</v>
      </c>
      <c r="L60" s="1454"/>
      <c r="M60" s="1454"/>
      <c r="N60" s="986"/>
      <c r="O60" s="1454">
        <v>66535</v>
      </c>
      <c r="P60" s="1454"/>
      <c r="Q60" s="1454"/>
      <c r="R60" s="986"/>
      <c r="S60" s="1454">
        <v>63409</v>
      </c>
      <c r="T60" s="1454"/>
      <c r="U60" s="1454"/>
      <c r="V60" s="496"/>
      <c r="W60" s="1088"/>
      <c r="X60" s="414"/>
      <c r="Y60" s="414"/>
      <c r="Z60" s="414"/>
      <c r="AA60" s="414"/>
      <c r="AB60" s="414"/>
      <c r="AC60" s="414"/>
      <c r="AD60" s="414"/>
      <c r="AE60" s="414"/>
      <c r="AF60" s="414"/>
      <c r="AG60" s="414"/>
      <c r="AH60" s="414"/>
      <c r="AI60" s="414"/>
      <c r="AJ60" s="414"/>
      <c r="AK60" s="414"/>
    </row>
    <row r="61" spans="1:37" s="415" customFormat="1" ht="11.25" customHeight="1">
      <c r="A61" s="817"/>
      <c r="B61" s="818"/>
      <c r="C61" s="799" t="s">
        <v>473</v>
      </c>
      <c r="D61" s="386"/>
      <c r="E61" s="416"/>
      <c r="F61" s="416"/>
      <c r="G61" s="1454">
        <v>3369</v>
      </c>
      <c r="H61" s="1454"/>
      <c r="I61" s="1454"/>
      <c r="J61" s="986"/>
      <c r="K61" s="1454">
        <v>10568</v>
      </c>
      <c r="L61" s="1454"/>
      <c r="M61" s="1454"/>
      <c r="N61" s="986"/>
      <c r="O61" s="1454">
        <v>88400</v>
      </c>
      <c r="P61" s="1454"/>
      <c r="Q61" s="1454"/>
      <c r="R61" s="986"/>
      <c r="S61" s="1454">
        <v>85332</v>
      </c>
      <c r="T61" s="1454"/>
      <c r="U61" s="1454"/>
      <c r="V61" s="496"/>
      <c r="W61" s="1088"/>
      <c r="X61" s="414"/>
      <c r="Y61" s="414"/>
      <c r="Z61" s="414"/>
      <c r="AA61" s="414"/>
      <c r="AB61" s="414"/>
      <c r="AC61" s="414"/>
      <c r="AD61" s="414"/>
      <c r="AE61" s="414"/>
      <c r="AF61" s="414"/>
      <c r="AG61" s="414"/>
      <c r="AH61" s="414"/>
      <c r="AI61" s="414"/>
      <c r="AJ61" s="414"/>
      <c r="AK61" s="414"/>
    </row>
    <row r="62" spans="1:37" s="415" customFormat="1" ht="11.25" customHeight="1">
      <c r="A62" s="817"/>
      <c r="B62" s="818"/>
      <c r="C62" s="354"/>
      <c r="D62" s="1455" t="s">
        <v>646</v>
      </c>
      <c r="E62" s="1455"/>
      <c r="F62" s="416"/>
      <c r="G62" s="1456">
        <v>945</v>
      </c>
      <c r="H62" s="1456"/>
      <c r="I62" s="1456"/>
      <c r="J62" s="987"/>
      <c r="K62" s="1456">
        <v>7175</v>
      </c>
      <c r="L62" s="1456"/>
      <c r="M62" s="1456"/>
      <c r="N62" s="987"/>
      <c r="O62" s="1456">
        <v>68588</v>
      </c>
      <c r="P62" s="1456"/>
      <c r="Q62" s="1456"/>
      <c r="R62" s="987"/>
      <c r="S62" s="1456">
        <v>67179</v>
      </c>
      <c r="T62" s="1456"/>
      <c r="U62" s="1456"/>
      <c r="V62" s="496"/>
      <c r="W62" s="1088"/>
      <c r="X62" s="414"/>
      <c r="Y62" s="414"/>
      <c r="Z62" s="414"/>
      <c r="AA62" s="414"/>
      <c r="AB62" s="414"/>
      <c r="AC62" s="414"/>
      <c r="AD62" s="414"/>
      <c r="AE62" s="414"/>
      <c r="AF62" s="414"/>
      <c r="AG62" s="414"/>
      <c r="AH62" s="414"/>
      <c r="AI62" s="414"/>
      <c r="AJ62" s="414"/>
      <c r="AK62" s="414"/>
    </row>
    <row r="63" spans="1:37" s="415" customFormat="1" ht="11.25" customHeight="1">
      <c r="A63" s="817"/>
      <c r="B63" s="818"/>
      <c r="C63" s="354"/>
      <c r="D63" s="1455" t="s">
        <v>601</v>
      </c>
      <c r="E63" s="1455"/>
      <c r="F63" s="416"/>
      <c r="G63" s="1456">
        <v>166</v>
      </c>
      <c r="H63" s="1456"/>
      <c r="I63" s="1456"/>
      <c r="J63" s="987"/>
      <c r="K63" s="1456">
        <v>817</v>
      </c>
      <c r="L63" s="1456"/>
      <c r="M63" s="1456"/>
      <c r="N63" s="987"/>
      <c r="O63" s="1456">
        <v>11269</v>
      </c>
      <c r="P63" s="1456"/>
      <c r="Q63" s="1456"/>
      <c r="R63" s="987"/>
      <c r="S63" s="1456">
        <v>11200</v>
      </c>
      <c r="T63" s="1456"/>
      <c r="U63" s="1456"/>
      <c r="V63" s="496"/>
      <c r="W63" s="1088"/>
      <c r="X63" s="414"/>
      <c r="Y63" s="416"/>
      <c r="Z63" s="414"/>
      <c r="AA63" s="414"/>
      <c r="AB63" s="414"/>
      <c r="AC63" s="414"/>
      <c r="AD63" s="414"/>
      <c r="AE63" s="414"/>
      <c r="AF63" s="414"/>
      <c r="AG63" s="414"/>
      <c r="AH63" s="414"/>
      <c r="AI63" s="414"/>
      <c r="AJ63" s="414"/>
      <c r="AK63" s="414"/>
    </row>
    <row r="64" spans="1:37" s="415" customFormat="1" ht="11.25" customHeight="1">
      <c r="A64" s="817"/>
      <c r="B64" s="818"/>
      <c r="C64" s="354"/>
      <c r="D64" s="1455" t="s">
        <v>647</v>
      </c>
      <c r="E64" s="1455"/>
      <c r="F64" s="416"/>
      <c r="G64" s="1456">
        <v>2258</v>
      </c>
      <c r="H64" s="1456"/>
      <c r="I64" s="1456"/>
      <c r="J64" s="987"/>
      <c r="K64" s="1456">
        <v>2576</v>
      </c>
      <c r="L64" s="1456"/>
      <c r="M64" s="1456"/>
      <c r="N64" s="987"/>
      <c r="O64" s="1456">
        <v>8543</v>
      </c>
      <c r="P64" s="1456"/>
      <c r="Q64" s="1456"/>
      <c r="R64" s="987"/>
      <c r="S64" s="1456">
        <v>6953</v>
      </c>
      <c r="T64" s="1456"/>
      <c r="U64" s="1456"/>
      <c r="V64" s="496"/>
      <c r="W64" s="1088"/>
      <c r="X64" s="414"/>
      <c r="Y64" s="414"/>
      <c r="Z64" s="414"/>
      <c r="AA64" s="414"/>
      <c r="AB64" s="414"/>
      <c r="AC64" s="414"/>
      <c r="AD64" s="414"/>
      <c r="AE64" s="414"/>
      <c r="AF64" s="414"/>
      <c r="AG64" s="414"/>
      <c r="AH64" s="414"/>
      <c r="AI64" s="414"/>
      <c r="AJ64" s="414"/>
      <c r="AK64" s="414"/>
    </row>
    <row r="65" spans="1:37" s="415" customFormat="1" ht="11.25" customHeight="1">
      <c r="A65" s="817"/>
      <c r="B65" s="818"/>
      <c r="C65" s="799" t="s">
        <v>474</v>
      </c>
      <c r="D65" s="500"/>
      <c r="E65" s="416"/>
      <c r="F65" s="416"/>
      <c r="G65" s="1454">
        <v>6592</v>
      </c>
      <c r="H65" s="1454"/>
      <c r="I65" s="1454"/>
      <c r="J65" s="986"/>
      <c r="K65" s="1454">
        <v>6975</v>
      </c>
      <c r="L65" s="1454"/>
      <c r="M65" s="1454"/>
      <c r="N65" s="986"/>
      <c r="O65" s="1454">
        <v>21267</v>
      </c>
      <c r="P65" s="1454"/>
      <c r="Q65" s="1454"/>
      <c r="R65" s="986"/>
      <c r="S65" s="1454">
        <v>17433</v>
      </c>
      <c r="T65" s="1454"/>
      <c r="U65" s="1454"/>
      <c r="V65" s="497"/>
      <c r="W65" s="1088"/>
      <c r="X65" s="414"/>
      <c r="Y65" s="414"/>
      <c r="Z65" s="414"/>
      <c r="AA65" s="414"/>
      <c r="AB65" s="414"/>
      <c r="AC65" s="414"/>
      <c r="AD65" s="414"/>
      <c r="AE65" s="414"/>
      <c r="AF65" s="414"/>
      <c r="AG65" s="414"/>
      <c r="AH65" s="414"/>
      <c r="AI65" s="414"/>
      <c r="AJ65" s="414"/>
      <c r="AK65" s="414"/>
    </row>
    <row r="66" spans="1:37" s="415" customFormat="1" ht="11.25" customHeight="1">
      <c r="A66" s="817"/>
      <c r="B66" s="818"/>
      <c r="C66" s="799" t="s">
        <v>637</v>
      </c>
      <c r="D66" s="500"/>
      <c r="E66" s="416"/>
      <c r="F66" s="416"/>
      <c r="G66" s="1454">
        <v>20916</v>
      </c>
      <c r="H66" s="1454"/>
      <c r="I66" s="1454"/>
      <c r="J66" s="986"/>
      <c r="K66" s="1454">
        <v>22135</v>
      </c>
      <c r="L66" s="1454"/>
      <c r="M66" s="1454"/>
      <c r="N66" s="986"/>
      <c r="O66" s="1454">
        <v>116696</v>
      </c>
      <c r="P66" s="1454"/>
      <c r="Q66" s="1454"/>
      <c r="R66" s="986"/>
      <c r="S66" s="1454">
        <v>102511</v>
      </c>
      <c r="T66" s="1454"/>
      <c r="U66" s="1454"/>
      <c r="V66" s="498"/>
      <c r="W66" s="1088"/>
      <c r="X66" s="414"/>
      <c r="Y66" s="414"/>
      <c r="Z66" s="414"/>
      <c r="AA66" s="414"/>
      <c r="AB66" s="414"/>
      <c r="AC66" s="414"/>
      <c r="AD66" s="414"/>
      <c r="AE66" s="414"/>
      <c r="AF66" s="414"/>
      <c r="AG66" s="414"/>
      <c r="AH66" s="414"/>
      <c r="AI66" s="414"/>
      <c r="AJ66" s="414"/>
      <c r="AK66" s="414"/>
    </row>
    <row r="67" spans="1:37" s="415" customFormat="1" ht="11.25" customHeight="1">
      <c r="A67" s="817"/>
      <c r="B67" s="818"/>
      <c r="C67" s="799" t="s">
        <v>602</v>
      </c>
      <c r="D67" s="500"/>
      <c r="E67" s="501"/>
      <c r="F67" s="501"/>
      <c r="G67" s="1454">
        <v>7411</v>
      </c>
      <c r="H67" s="1454"/>
      <c r="I67" s="1454"/>
      <c r="J67" s="986"/>
      <c r="K67" s="1454">
        <v>8974</v>
      </c>
      <c r="L67" s="1454"/>
      <c r="M67" s="1454"/>
      <c r="N67" s="986"/>
      <c r="O67" s="1454">
        <v>238124</v>
      </c>
      <c r="P67" s="1454"/>
      <c r="Q67" s="1454"/>
      <c r="R67" s="986"/>
      <c r="S67" s="1454">
        <v>233263</v>
      </c>
      <c r="T67" s="1454"/>
      <c r="U67" s="1454"/>
      <c r="V67" s="496"/>
      <c r="W67" s="1088"/>
      <c r="X67" s="414"/>
      <c r="Y67" s="414"/>
      <c r="Z67" s="414"/>
      <c r="AA67" s="414"/>
      <c r="AB67" s="414"/>
      <c r="AC67" s="414"/>
      <c r="AD67" s="414"/>
      <c r="AE67" s="414"/>
      <c r="AF67" s="414"/>
      <c r="AG67" s="414"/>
      <c r="AH67" s="414"/>
      <c r="AI67" s="414"/>
      <c r="AJ67" s="414"/>
      <c r="AK67" s="414"/>
    </row>
    <row r="68" spans="1:37" s="415" customFormat="1" ht="11.25" customHeight="1">
      <c r="A68" s="817"/>
      <c r="B68" s="818"/>
      <c r="C68" s="799" t="s">
        <v>638</v>
      </c>
      <c r="D68" s="500"/>
      <c r="E68" s="416"/>
      <c r="F68" s="416"/>
      <c r="G68" s="1454">
        <v>660</v>
      </c>
      <c r="H68" s="1454"/>
      <c r="I68" s="1454"/>
      <c r="J68" s="986"/>
      <c r="K68" s="1454">
        <v>775</v>
      </c>
      <c r="L68" s="1454"/>
      <c r="M68" s="1454"/>
      <c r="N68" s="986"/>
      <c r="O68" s="1454">
        <v>10907</v>
      </c>
      <c r="P68" s="1454"/>
      <c r="Q68" s="1454"/>
      <c r="R68" s="986"/>
      <c r="S68" s="1454">
        <v>10849</v>
      </c>
      <c r="T68" s="1454"/>
      <c r="U68" s="1454"/>
      <c r="V68" s="496"/>
      <c r="W68" s="1088"/>
      <c r="X68" s="414"/>
      <c r="Y68" s="414"/>
      <c r="Z68" s="414"/>
      <c r="AA68" s="414"/>
      <c r="AB68" s="414"/>
      <c r="AC68" s="414"/>
      <c r="AD68" s="414"/>
      <c r="AE68" s="414"/>
      <c r="AF68" s="414"/>
      <c r="AG68" s="414"/>
      <c r="AH68" s="414"/>
      <c r="AI68" s="414"/>
      <c r="AJ68" s="414"/>
      <c r="AK68" s="414"/>
    </row>
    <row r="69" spans="1:37" s="1096" customFormat="1" ht="11.25" customHeight="1">
      <c r="A69" s="282"/>
      <c r="B69" s="1091"/>
      <c r="C69" s="820" t="s">
        <v>475</v>
      </c>
      <c r="D69" s="821"/>
      <c r="E69" s="1092"/>
      <c r="F69" s="1093"/>
      <c r="G69" s="1454">
        <v>3619</v>
      </c>
      <c r="H69" s="1454"/>
      <c r="I69" s="1454"/>
      <c r="J69" s="986"/>
      <c r="K69" s="1454">
        <v>4437</v>
      </c>
      <c r="L69" s="1454"/>
      <c r="M69" s="1454"/>
      <c r="N69" s="986"/>
      <c r="O69" s="1454">
        <v>57877</v>
      </c>
      <c r="P69" s="1454"/>
      <c r="Q69" s="1454"/>
      <c r="R69" s="986"/>
      <c r="S69" s="1454">
        <v>55246</v>
      </c>
      <c r="T69" s="1454"/>
      <c r="U69" s="1454"/>
      <c r="V69" s="496"/>
      <c r="W69" s="1094"/>
      <c r="X69" s="1095"/>
      <c r="Y69" s="1095"/>
      <c r="Z69" s="1095"/>
      <c r="AA69" s="1095"/>
    </row>
    <row r="70" spans="1:37" ht="11.25" customHeight="1">
      <c r="A70" s="822"/>
      <c r="B70" s="823"/>
      <c r="C70" s="820" t="s">
        <v>639</v>
      </c>
      <c r="D70" s="821"/>
      <c r="E70" s="824"/>
      <c r="F70" s="824"/>
      <c r="G70" s="1454">
        <v>14108</v>
      </c>
      <c r="H70" s="1454"/>
      <c r="I70" s="1454"/>
      <c r="J70" s="986"/>
      <c r="K70" s="1454">
        <v>17684</v>
      </c>
      <c r="L70" s="1454"/>
      <c r="M70" s="1454"/>
      <c r="N70" s="986"/>
      <c r="O70" s="1454">
        <v>213672</v>
      </c>
      <c r="P70" s="1454"/>
      <c r="Q70" s="1454"/>
      <c r="R70" s="986"/>
      <c r="S70" s="1454">
        <v>206708</v>
      </c>
      <c r="T70" s="1454"/>
      <c r="U70" s="1454"/>
      <c r="V70" s="496"/>
      <c r="W70" s="1088"/>
    </row>
    <row r="71" spans="1:37" ht="11.25" customHeight="1">
      <c r="A71" s="822"/>
      <c r="B71" s="822"/>
      <c r="C71" s="820" t="s">
        <v>640</v>
      </c>
      <c r="D71" s="821"/>
      <c r="E71" s="822"/>
      <c r="F71" s="822"/>
      <c r="G71" s="1454">
        <v>2777</v>
      </c>
      <c r="H71" s="1454"/>
      <c r="I71" s="1454"/>
      <c r="J71" s="986"/>
      <c r="K71" s="1454">
        <v>3267</v>
      </c>
      <c r="L71" s="1454"/>
      <c r="M71" s="1454"/>
      <c r="N71" s="986"/>
      <c r="O71" s="1454">
        <v>22290</v>
      </c>
      <c r="P71" s="1454"/>
      <c r="Q71" s="1454"/>
      <c r="R71" s="986"/>
      <c r="S71" s="1454">
        <v>20631</v>
      </c>
      <c r="T71" s="1454"/>
      <c r="U71" s="1454"/>
      <c r="V71" s="496"/>
      <c r="W71" s="1088"/>
    </row>
    <row r="72" spans="1:37" ht="11.25" customHeight="1">
      <c r="A72" s="822"/>
      <c r="B72" s="822"/>
      <c r="C72" s="820" t="s">
        <v>476</v>
      </c>
      <c r="D72" s="821"/>
      <c r="E72" s="822"/>
      <c r="F72" s="822"/>
      <c r="G72" s="1454">
        <v>13907</v>
      </c>
      <c r="H72" s="1454"/>
      <c r="I72" s="1454"/>
      <c r="J72" s="986"/>
      <c r="K72" s="1454">
        <v>16413</v>
      </c>
      <c r="L72" s="1454"/>
      <c r="M72" s="1454"/>
      <c r="N72" s="986"/>
      <c r="O72" s="1454">
        <v>75649</v>
      </c>
      <c r="P72" s="1454"/>
      <c r="Q72" s="1454"/>
      <c r="R72" s="986"/>
      <c r="S72" s="1454">
        <v>70313</v>
      </c>
      <c r="T72" s="1454"/>
      <c r="U72" s="1454"/>
      <c r="V72" s="496"/>
      <c r="W72" s="822"/>
    </row>
    <row r="73" spans="1:37" ht="11.25" customHeight="1">
      <c r="A73" s="822"/>
      <c r="B73" s="822"/>
      <c r="C73" s="820" t="s">
        <v>641</v>
      </c>
      <c r="D73" s="821"/>
      <c r="E73" s="822"/>
      <c r="F73" s="822"/>
      <c r="G73" s="1454">
        <v>11</v>
      </c>
      <c r="H73" s="1454"/>
      <c r="I73" s="1454"/>
      <c r="J73" s="986"/>
      <c r="K73" s="1454">
        <v>11</v>
      </c>
      <c r="L73" s="1454"/>
      <c r="M73" s="1454"/>
      <c r="N73" s="986"/>
      <c r="O73" s="1454">
        <v>87</v>
      </c>
      <c r="P73" s="1454"/>
      <c r="Q73" s="1454"/>
      <c r="R73" s="986"/>
      <c r="S73" s="1454">
        <v>87</v>
      </c>
      <c r="T73" s="1454"/>
      <c r="U73" s="1454"/>
      <c r="V73" s="496"/>
      <c r="W73" s="822"/>
    </row>
    <row r="74" spans="1:37" ht="12" customHeight="1">
      <c r="A74" s="822"/>
      <c r="B74" s="822"/>
      <c r="C74" s="417" t="s">
        <v>512</v>
      </c>
      <c r="D74" s="825"/>
      <c r="E74" s="1097"/>
      <c r="F74" s="1092"/>
      <c r="G74" s="826"/>
      <c r="H74" s="826"/>
      <c r="I74" s="1098"/>
      <c r="J74" s="1098"/>
      <c r="K74" s="827"/>
      <c r="L74" s="827"/>
      <c r="M74" s="1099"/>
      <c r="N74" s="1099"/>
      <c r="O74" s="827"/>
      <c r="P74" s="827"/>
      <c r="Q74" s="1099"/>
      <c r="R74" s="1099"/>
      <c r="S74" s="1454"/>
      <c r="T74" s="1454"/>
      <c r="U74" s="1454"/>
      <c r="V74" s="496"/>
      <c r="W74" s="822"/>
    </row>
    <row r="75" spans="1:37" ht="8.25" customHeight="1">
      <c r="A75" s="822"/>
      <c r="B75" s="822"/>
      <c r="C75" s="828" t="s">
        <v>603</v>
      </c>
      <c r="D75" s="825"/>
      <c r="E75" s="1097"/>
      <c r="F75" s="1092"/>
      <c r="G75" s="1093"/>
      <c r="H75" s="1093"/>
      <c r="I75" s="1098"/>
      <c r="J75" s="1098"/>
      <c r="K75" s="1099"/>
      <c r="L75" s="1099"/>
      <c r="M75" s="1099"/>
      <c r="N75" s="1099"/>
      <c r="O75" s="1099"/>
      <c r="P75" s="1099"/>
      <c r="Q75" s="1099"/>
      <c r="R75" s="1099"/>
      <c r="S75" s="1454"/>
      <c r="T75" s="1454"/>
      <c r="U75" s="1454"/>
      <c r="V75" s="496"/>
      <c r="W75" s="822"/>
    </row>
    <row r="76" spans="1:37" ht="13.5" customHeight="1">
      <c r="A76" s="822"/>
      <c r="B76" s="822"/>
      <c r="C76" s="1327" t="s">
        <v>604</v>
      </c>
      <c r="D76" s="825"/>
      <c r="E76" s="1097"/>
      <c r="F76" s="1092"/>
      <c r="G76" s="1093"/>
      <c r="H76" s="1093"/>
      <c r="I76" s="1098"/>
      <c r="J76" s="1098"/>
      <c r="K76" s="1099"/>
      <c r="L76" s="1099"/>
      <c r="M76" s="1099"/>
      <c r="N76" s="1099"/>
      <c r="O76" s="1099"/>
      <c r="P76" s="1099"/>
      <c r="Q76" s="1099"/>
      <c r="R76" s="1099"/>
      <c r="S76" s="1915" t="s">
        <v>542</v>
      </c>
      <c r="T76" s="1915"/>
      <c r="U76" s="1915"/>
      <c r="V76" s="1100">
        <v>13</v>
      </c>
      <c r="W76" s="822"/>
    </row>
    <row r="77" spans="1:37">
      <c r="C77" s="829"/>
    </row>
    <row r="82" ht="4.5" customHeight="1"/>
  </sheetData>
  <mergeCells count="243">
    <mergeCell ref="S76:U76"/>
    <mergeCell ref="G73:I73"/>
    <mergeCell ref="K73:M73"/>
    <mergeCell ref="O73:Q73"/>
    <mergeCell ref="S73:U73"/>
    <mergeCell ref="S74:U74"/>
    <mergeCell ref="S75:U75"/>
    <mergeCell ref="G71:I71"/>
    <mergeCell ref="K71:M71"/>
    <mergeCell ref="O71:Q71"/>
    <mergeCell ref="S71:U71"/>
    <mergeCell ref="G72:I72"/>
    <mergeCell ref="K72:M72"/>
    <mergeCell ref="O72:Q72"/>
    <mergeCell ref="S72:U72"/>
    <mergeCell ref="G69:I69"/>
    <mergeCell ref="K69:M69"/>
    <mergeCell ref="O69:Q69"/>
    <mergeCell ref="S69:U69"/>
    <mergeCell ref="G70:I70"/>
    <mergeCell ref="K70:M70"/>
    <mergeCell ref="O70:Q70"/>
    <mergeCell ref="S70:U70"/>
    <mergeCell ref="G67:I67"/>
    <mergeCell ref="K67:M67"/>
    <mergeCell ref="O67:Q67"/>
    <mergeCell ref="S67:U67"/>
    <mergeCell ref="G68:I68"/>
    <mergeCell ref="K68:M68"/>
    <mergeCell ref="O68:Q68"/>
    <mergeCell ref="S68:U68"/>
    <mergeCell ref="G65:I65"/>
    <mergeCell ref="K65:M65"/>
    <mergeCell ref="O65:Q65"/>
    <mergeCell ref="S65:U65"/>
    <mergeCell ref="G66:I66"/>
    <mergeCell ref="K66:M66"/>
    <mergeCell ref="O66:Q66"/>
    <mergeCell ref="S66:U66"/>
    <mergeCell ref="D63:E63"/>
    <mergeCell ref="G63:I63"/>
    <mergeCell ref="K63:M63"/>
    <mergeCell ref="O63:Q63"/>
    <mergeCell ref="S63:U63"/>
    <mergeCell ref="D64:E64"/>
    <mergeCell ref="G64:I64"/>
    <mergeCell ref="K64:M64"/>
    <mergeCell ref="O64:Q64"/>
    <mergeCell ref="S64:U64"/>
    <mergeCell ref="G61:I61"/>
    <mergeCell ref="K61:M61"/>
    <mergeCell ref="O61:Q61"/>
    <mergeCell ref="S61:U61"/>
    <mergeCell ref="D62:E62"/>
    <mergeCell ref="G62:I62"/>
    <mergeCell ref="K62:M62"/>
    <mergeCell ref="O62:Q62"/>
    <mergeCell ref="S62:U62"/>
    <mergeCell ref="G59:I59"/>
    <mergeCell ref="K59:M59"/>
    <mergeCell ref="O59:Q59"/>
    <mergeCell ref="S59:U59"/>
    <mergeCell ref="G60:I60"/>
    <mergeCell ref="K60:M60"/>
    <mergeCell ref="O60:Q60"/>
    <mergeCell ref="S60:U60"/>
    <mergeCell ref="D57:E57"/>
    <mergeCell ref="G57:I57"/>
    <mergeCell ref="K57:M57"/>
    <mergeCell ref="O57:Q57"/>
    <mergeCell ref="S57:U57"/>
    <mergeCell ref="G58:I58"/>
    <mergeCell ref="K58:M58"/>
    <mergeCell ref="O58:Q58"/>
    <mergeCell ref="S58:U58"/>
    <mergeCell ref="D55:E55"/>
    <mergeCell ref="G55:I55"/>
    <mergeCell ref="K55:M55"/>
    <mergeCell ref="O55:Q55"/>
    <mergeCell ref="S55:U55"/>
    <mergeCell ref="D56:E56"/>
    <mergeCell ref="G56:I56"/>
    <mergeCell ref="K56:M56"/>
    <mergeCell ref="O56:Q56"/>
    <mergeCell ref="S56:U56"/>
    <mergeCell ref="G53:I53"/>
    <mergeCell ref="K53:M53"/>
    <mergeCell ref="O53:Q53"/>
    <mergeCell ref="S53:U53"/>
    <mergeCell ref="G54:I54"/>
    <mergeCell ref="K54:M54"/>
    <mergeCell ref="O54:Q54"/>
    <mergeCell ref="S54:U54"/>
    <mergeCell ref="G51:I51"/>
    <mergeCell ref="K51:M51"/>
    <mergeCell ref="O51:Q51"/>
    <mergeCell ref="S51:U51"/>
    <mergeCell ref="G52:I52"/>
    <mergeCell ref="K52:M52"/>
    <mergeCell ref="O52:Q52"/>
    <mergeCell ref="S52:U52"/>
    <mergeCell ref="D49:E49"/>
    <mergeCell ref="G49:I49"/>
    <mergeCell ref="K49:M49"/>
    <mergeCell ref="O49:Q49"/>
    <mergeCell ref="S49:U49"/>
    <mergeCell ref="D50:E50"/>
    <mergeCell ref="G50:I50"/>
    <mergeCell ref="K50:M50"/>
    <mergeCell ref="O50:Q50"/>
    <mergeCell ref="S50:U50"/>
    <mergeCell ref="D47:E47"/>
    <mergeCell ref="G47:I47"/>
    <mergeCell ref="K47:M47"/>
    <mergeCell ref="O47:Q47"/>
    <mergeCell ref="S47:U47"/>
    <mergeCell ref="D48:E48"/>
    <mergeCell ref="G48:I48"/>
    <mergeCell ref="K48:M48"/>
    <mergeCell ref="O48:Q48"/>
    <mergeCell ref="S48:U48"/>
    <mergeCell ref="D45:E45"/>
    <mergeCell ref="G45:I45"/>
    <mergeCell ref="K45:M45"/>
    <mergeCell ref="O45:Q45"/>
    <mergeCell ref="S45:U45"/>
    <mergeCell ref="D46:E46"/>
    <mergeCell ref="G46:I46"/>
    <mergeCell ref="K46:M46"/>
    <mergeCell ref="O46:Q46"/>
    <mergeCell ref="S46:U46"/>
    <mergeCell ref="D43:E43"/>
    <mergeCell ref="G43:I43"/>
    <mergeCell ref="K43:M43"/>
    <mergeCell ref="O43:Q43"/>
    <mergeCell ref="S43:U43"/>
    <mergeCell ref="D44:E44"/>
    <mergeCell ref="G44:I44"/>
    <mergeCell ref="K44:M44"/>
    <mergeCell ref="O44:Q44"/>
    <mergeCell ref="S44:U44"/>
    <mergeCell ref="D41:E41"/>
    <mergeCell ref="G41:I41"/>
    <mergeCell ref="K41:M41"/>
    <mergeCell ref="O41:Q41"/>
    <mergeCell ref="S41:U41"/>
    <mergeCell ref="D42:E42"/>
    <mergeCell ref="G42:I42"/>
    <mergeCell ref="K42:M42"/>
    <mergeCell ref="O42:Q42"/>
    <mergeCell ref="S42:U42"/>
    <mergeCell ref="D39:E39"/>
    <mergeCell ref="G39:I39"/>
    <mergeCell ref="K39:M39"/>
    <mergeCell ref="O39:Q39"/>
    <mergeCell ref="S39:U39"/>
    <mergeCell ref="D40:E40"/>
    <mergeCell ref="G40:I40"/>
    <mergeCell ref="K40:M40"/>
    <mergeCell ref="O40:Q40"/>
    <mergeCell ref="S40:U40"/>
    <mergeCell ref="D37:E37"/>
    <mergeCell ref="G37:I37"/>
    <mergeCell ref="K37:M37"/>
    <mergeCell ref="O37:Q37"/>
    <mergeCell ref="S37:U37"/>
    <mergeCell ref="D38:E38"/>
    <mergeCell ref="G38:I38"/>
    <mergeCell ref="K38:M38"/>
    <mergeCell ref="O38:Q38"/>
    <mergeCell ref="S38:U38"/>
    <mergeCell ref="D35:E35"/>
    <mergeCell ref="G35:I35"/>
    <mergeCell ref="K35:M35"/>
    <mergeCell ref="O35:Q35"/>
    <mergeCell ref="S35:U35"/>
    <mergeCell ref="D36:E36"/>
    <mergeCell ref="G36:I36"/>
    <mergeCell ref="K36:M36"/>
    <mergeCell ref="O36:Q36"/>
    <mergeCell ref="S36:U36"/>
    <mergeCell ref="D33:E33"/>
    <mergeCell ref="G33:I33"/>
    <mergeCell ref="K33:M33"/>
    <mergeCell ref="O33:Q33"/>
    <mergeCell ref="S33:U33"/>
    <mergeCell ref="D34:E34"/>
    <mergeCell ref="G34:I34"/>
    <mergeCell ref="K34:M34"/>
    <mergeCell ref="O34:Q34"/>
    <mergeCell ref="S34:U34"/>
    <mergeCell ref="D31:E31"/>
    <mergeCell ref="G31:I31"/>
    <mergeCell ref="K31:M31"/>
    <mergeCell ref="O31:Q31"/>
    <mergeCell ref="S31:U31"/>
    <mergeCell ref="D32:E32"/>
    <mergeCell ref="G32:I32"/>
    <mergeCell ref="K32:M32"/>
    <mergeCell ref="O32:Q32"/>
    <mergeCell ref="S32:U32"/>
    <mergeCell ref="D29:E29"/>
    <mergeCell ref="G29:I29"/>
    <mergeCell ref="K29:M29"/>
    <mergeCell ref="O29:Q29"/>
    <mergeCell ref="S29:U29"/>
    <mergeCell ref="D30:E30"/>
    <mergeCell ref="G30:I30"/>
    <mergeCell ref="K30:M30"/>
    <mergeCell ref="O30:Q30"/>
    <mergeCell ref="S30:U30"/>
    <mergeCell ref="D27:E27"/>
    <mergeCell ref="G27:I27"/>
    <mergeCell ref="K27:M27"/>
    <mergeCell ref="O27:Q27"/>
    <mergeCell ref="S27:U27"/>
    <mergeCell ref="D28:E28"/>
    <mergeCell ref="G28:I28"/>
    <mergeCell ref="K28:M28"/>
    <mergeCell ref="O28:Q28"/>
    <mergeCell ref="S28:U28"/>
    <mergeCell ref="G26:I26"/>
    <mergeCell ref="K26:M26"/>
    <mergeCell ref="O26:Q26"/>
    <mergeCell ref="S26:U26"/>
    <mergeCell ref="G23:I23"/>
    <mergeCell ref="K23:M23"/>
    <mergeCell ref="O23:Q23"/>
    <mergeCell ref="S23:U23"/>
    <mergeCell ref="G24:I24"/>
    <mergeCell ref="K24:M24"/>
    <mergeCell ref="O24:Q24"/>
    <mergeCell ref="S24:U24"/>
    <mergeCell ref="B1:E1"/>
    <mergeCell ref="C21:E21"/>
    <mergeCell ref="G21:I21"/>
    <mergeCell ref="K21:M21"/>
    <mergeCell ref="O21:Q21"/>
    <mergeCell ref="S21:U21"/>
    <mergeCell ref="G25:I25"/>
    <mergeCell ref="K25:M25"/>
    <mergeCell ref="O25:Q25"/>
    <mergeCell ref="S25:U2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tabColor theme="7"/>
  </sheetPr>
  <dimension ref="A1:Z77"/>
  <sheetViews>
    <sheetView zoomScaleNormal="100" workbookViewId="0"/>
  </sheetViews>
  <sheetFormatPr defaultRowHeight="12.75"/>
  <cols>
    <col min="1" max="1" width="1" style="206" customWidth="1"/>
    <col min="2" max="2" width="2.5703125" style="206" customWidth="1"/>
    <col min="3" max="3" width="1" style="206" customWidth="1"/>
    <col min="4" max="4" width="19.5703125" style="206" customWidth="1"/>
    <col min="5" max="5" width="0.5703125" style="206" customWidth="1"/>
    <col min="6" max="6" width="8.7109375" style="206" customWidth="1"/>
    <col min="7" max="7" width="0.5703125" style="206" customWidth="1"/>
    <col min="8" max="8" width="8.5703125" style="206" customWidth="1"/>
    <col min="9" max="9" width="0.5703125" style="206" customWidth="1"/>
    <col min="10" max="10" width="8.7109375" style="206" customWidth="1"/>
    <col min="11" max="11" width="0.5703125" style="206" customWidth="1"/>
    <col min="12" max="12" width="8.7109375" style="206" customWidth="1"/>
    <col min="13" max="13" width="0.5703125" style="206" customWidth="1"/>
    <col min="14" max="14" width="8.7109375" style="206" customWidth="1"/>
    <col min="15" max="15" width="0.42578125" style="206" customWidth="1"/>
    <col min="16" max="16" width="8.7109375" style="206" customWidth="1"/>
    <col min="17" max="17" width="0.42578125" style="206" customWidth="1"/>
    <col min="18" max="18" width="8.85546875" style="206" customWidth="1"/>
    <col min="19" max="19" width="0.5703125" style="206" customWidth="1"/>
    <col min="20" max="20" width="9" style="206" customWidth="1"/>
    <col min="21" max="21" width="2.5703125" style="206" customWidth="1"/>
    <col min="22" max="22" width="1" style="206" customWidth="1"/>
    <col min="23" max="23" width="3.7109375" style="206" customWidth="1"/>
    <col min="24" max="16384" width="9.140625" style="206"/>
  </cols>
  <sheetData>
    <row r="1" spans="1:26" ht="13.5" customHeight="1">
      <c r="A1" s="205"/>
      <c r="B1" s="502"/>
      <c r="C1" s="502"/>
      <c r="D1" s="502"/>
      <c r="E1" s="477"/>
      <c r="F1" s="477"/>
      <c r="G1" s="477"/>
      <c r="H1" s="477"/>
      <c r="I1" s="477"/>
      <c r="J1" s="477"/>
      <c r="K1" s="477"/>
      <c r="L1" s="477"/>
      <c r="M1" s="477"/>
      <c r="N1" s="477"/>
      <c r="O1" s="477"/>
      <c r="P1" s="1466" t="s">
        <v>523</v>
      </c>
      <c r="Q1" s="1466"/>
      <c r="R1" s="1466"/>
      <c r="S1" s="1466"/>
      <c r="T1" s="1466"/>
      <c r="U1" s="1466"/>
      <c r="V1" s="205"/>
      <c r="X1" s="369"/>
    </row>
    <row r="2" spans="1:26" ht="6" customHeight="1">
      <c r="A2" s="205"/>
      <c r="B2" s="503"/>
      <c r="C2" s="430"/>
      <c r="D2" s="430"/>
      <c r="E2" s="476"/>
      <c r="F2" s="476"/>
      <c r="G2" s="476"/>
      <c r="H2" s="476"/>
      <c r="I2" s="476"/>
      <c r="J2" s="476"/>
      <c r="K2" s="476"/>
      <c r="L2" s="476"/>
      <c r="M2" s="476"/>
      <c r="N2" s="476"/>
      <c r="O2" s="476"/>
      <c r="P2" s="476"/>
      <c r="Q2" s="476"/>
      <c r="R2" s="476"/>
      <c r="S2" s="476"/>
      <c r="T2" s="207"/>
      <c r="U2" s="207"/>
      <c r="V2" s="205"/>
      <c r="X2" s="369"/>
    </row>
    <row r="3" spans="1:26" ht="13.5" customHeight="1" thickBot="1">
      <c r="A3" s="205"/>
      <c r="B3" s="504"/>
      <c r="C3" s="208"/>
      <c r="D3" s="208"/>
      <c r="E3" s="208"/>
      <c r="F3" s="207"/>
      <c r="G3" s="207"/>
      <c r="H3" s="207"/>
      <c r="I3" s="207"/>
      <c r="J3" s="207"/>
      <c r="K3" s="207"/>
      <c r="L3" s="207"/>
      <c r="M3" s="207"/>
      <c r="N3" s="207"/>
      <c r="O3" s="207"/>
      <c r="P3" s="378"/>
      <c r="Q3" s="378"/>
      <c r="R3" s="378"/>
      <c r="S3" s="378"/>
      <c r="T3" s="378" t="s">
        <v>79</v>
      </c>
      <c r="U3" s="378"/>
      <c r="V3" s="378"/>
      <c r="X3" s="369"/>
    </row>
    <row r="4" spans="1:26" ht="15" customHeight="1" thickBot="1">
      <c r="A4" s="205"/>
      <c r="B4" s="504"/>
      <c r="C4" s="525" t="s">
        <v>488</v>
      </c>
      <c r="D4" s="532"/>
      <c r="E4" s="532"/>
      <c r="F4" s="532"/>
      <c r="G4" s="532"/>
      <c r="H4" s="532"/>
      <c r="I4" s="532"/>
      <c r="J4" s="532"/>
      <c r="K4" s="532"/>
      <c r="L4" s="532"/>
      <c r="M4" s="532"/>
      <c r="N4" s="532"/>
      <c r="O4" s="532"/>
      <c r="P4" s="532"/>
      <c r="Q4" s="532"/>
      <c r="R4" s="532"/>
      <c r="S4" s="532"/>
      <c r="T4" s="533"/>
      <c r="U4" s="378"/>
      <c r="V4" s="378"/>
      <c r="X4" s="369"/>
    </row>
    <row r="5" spans="1:26" ht="4.5" customHeight="1">
      <c r="A5" s="205"/>
      <c r="B5" s="504"/>
      <c r="C5" s="1458" t="s">
        <v>107</v>
      </c>
      <c r="D5" s="1459"/>
      <c r="E5" s="207"/>
      <c r="F5" s="16"/>
      <c r="G5" s="207"/>
      <c r="H5" s="207"/>
      <c r="I5" s="207"/>
      <c r="J5" s="207"/>
      <c r="K5" s="207"/>
      <c r="L5" s="207"/>
      <c r="M5" s="207"/>
      <c r="N5" s="207"/>
      <c r="O5" s="207"/>
      <c r="P5" s="378"/>
      <c r="Q5" s="378"/>
      <c r="R5" s="378"/>
      <c r="S5" s="378"/>
      <c r="T5" s="378"/>
      <c r="U5" s="378"/>
      <c r="V5" s="378"/>
      <c r="X5" s="369"/>
    </row>
    <row r="6" spans="1:26" ht="13.5" customHeight="1">
      <c r="A6" s="205"/>
      <c r="B6" s="504"/>
      <c r="C6" s="1460"/>
      <c r="D6" s="1460"/>
      <c r="E6" s="114">
        <v>1999</v>
      </c>
      <c r="F6" s="114"/>
      <c r="G6" s="207"/>
      <c r="H6" s="115">
        <v>2006</v>
      </c>
      <c r="I6" s="378"/>
      <c r="J6" s="115">
        <v>2007</v>
      </c>
      <c r="K6" s="378"/>
      <c r="L6" s="115">
        <v>2008</v>
      </c>
      <c r="M6" s="378"/>
      <c r="N6" s="115">
        <v>2009</v>
      </c>
      <c r="O6" s="378"/>
      <c r="P6" s="115">
        <v>2010</v>
      </c>
      <c r="Q6" s="378"/>
      <c r="R6" s="115">
        <v>2011</v>
      </c>
      <c r="S6" s="378"/>
      <c r="T6" s="115">
        <v>2012</v>
      </c>
      <c r="U6" s="378"/>
      <c r="V6" s="378"/>
      <c r="X6" s="369"/>
    </row>
    <row r="7" spans="1:26" ht="2.25" customHeight="1">
      <c r="A7" s="205"/>
      <c r="B7" s="504"/>
      <c r="C7" s="116"/>
      <c r="D7" s="116"/>
      <c r="E7" s="16"/>
      <c r="F7" s="16"/>
      <c r="G7" s="207"/>
      <c r="H7" s="16"/>
      <c r="I7" s="378"/>
      <c r="J7" s="16"/>
      <c r="K7" s="378"/>
      <c r="L7" s="16"/>
      <c r="M7" s="378"/>
      <c r="N7" s="16"/>
      <c r="O7" s="378"/>
      <c r="P7" s="16"/>
      <c r="Q7" s="378"/>
      <c r="R7" s="16"/>
      <c r="S7" s="378"/>
      <c r="T7" s="16"/>
      <c r="U7" s="378"/>
      <c r="V7" s="378"/>
      <c r="X7" s="369"/>
    </row>
    <row r="8" spans="1:26" ht="18.75" customHeight="1">
      <c r="A8" s="205"/>
      <c r="B8" s="504"/>
      <c r="C8" s="1461" t="s">
        <v>487</v>
      </c>
      <c r="D8" s="1461"/>
      <c r="E8" s="1461"/>
      <c r="F8" s="1461"/>
      <c r="G8" s="475"/>
      <c r="H8" s="1462">
        <v>385.9</v>
      </c>
      <c r="I8" s="528"/>
      <c r="J8" s="1462">
        <v>403</v>
      </c>
      <c r="K8" s="528"/>
      <c r="L8" s="1462">
        <v>426</v>
      </c>
      <c r="M8" s="528"/>
      <c r="N8" s="1462">
        <v>450</v>
      </c>
      <c r="O8" s="529"/>
      <c r="P8" s="1462">
        <v>475</v>
      </c>
      <c r="Q8" s="529"/>
      <c r="R8" s="1462">
        <v>485</v>
      </c>
      <c r="S8" s="530"/>
      <c r="T8" s="1462">
        <v>485</v>
      </c>
      <c r="U8" s="374"/>
      <c r="V8" s="374"/>
      <c r="X8" s="375"/>
      <c r="Y8" s="375"/>
      <c r="Z8" s="375"/>
    </row>
    <row r="9" spans="1:26" ht="4.5" customHeight="1">
      <c r="A9" s="205"/>
      <c r="B9" s="504"/>
      <c r="C9" s="1461"/>
      <c r="D9" s="1461"/>
      <c r="E9" s="1461"/>
      <c r="F9" s="1461"/>
      <c r="G9" s="475"/>
      <c r="H9" s="1462"/>
      <c r="I9" s="528"/>
      <c r="J9" s="1462"/>
      <c r="K9" s="528"/>
      <c r="L9" s="1462"/>
      <c r="M9" s="528"/>
      <c r="N9" s="1462"/>
      <c r="O9" s="529"/>
      <c r="P9" s="1462"/>
      <c r="Q9" s="529"/>
      <c r="R9" s="1462"/>
      <c r="S9" s="530"/>
      <c r="T9" s="1462"/>
      <c r="U9" s="374"/>
      <c r="V9" s="374"/>
      <c r="X9" s="369"/>
    </row>
    <row r="10" spans="1:26" s="211" customFormat="1" ht="10.5" customHeight="1">
      <c r="A10" s="209"/>
      <c r="B10" s="505"/>
      <c r="C10" s="1461"/>
      <c r="D10" s="1461"/>
      <c r="E10" s="1461"/>
      <c r="F10" s="1461"/>
      <c r="G10" s="531"/>
      <c r="H10" s="1462"/>
      <c r="I10" s="528"/>
      <c r="J10" s="1462"/>
      <c r="K10" s="528"/>
      <c r="L10" s="1462"/>
      <c r="M10" s="528"/>
      <c r="N10" s="1462"/>
      <c r="O10" s="529"/>
      <c r="P10" s="1462"/>
      <c r="Q10" s="529"/>
      <c r="R10" s="1462"/>
      <c r="S10" s="529"/>
      <c r="T10" s="1462"/>
      <c r="U10" s="374"/>
      <c r="V10" s="374"/>
      <c r="X10" s="366"/>
    </row>
    <row r="11" spans="1:26" ht="31.5" customHeight="1">
      <c r="A11" s="205"/>
      <c r="B11" s="506"/>
      <c r="C11" s="373" t="s">
        <v>440</v>
      </c>
      <c r="D11" s="373"/>
      <c r="E11" s="367"/>
      <c r="F11" s="367"/>
      <c r="G11" s="372"/>
      <c r="H11" s="370" t="s">
        <v>439</v>
      </c>
      <c r="I11" s="371"/>
      <c r="J11" s="370" t="s">
        <v>438</v>
      </c>
      <c r="K11" s="371"/>
      <c r="L11" s="370" t="s">
        <v>437</v>
      </c>
      <c r="M11" s="371"/>
      <c r="N11" s="370" t="s">
        <v>436</v>
      </c>
      <c r="O11" s="371"/>
      <c r="P11" s="370" t="s">
        <v>435</v>
      </c>
      <c r="Q11" s="371"/>
      <c r="R11" s="370" t="s">
        <v>434</v>
      </c>
      <c r="S11" s="371"/>
      <c r="T11" s="370" t="s">
        <v>434</v>
      </c>
      <c r="U11" s="370"/>
      <c r="V11" s="370"/>
      <c r="X11" s="369"/>
    </row>
    <row r="12" spans="1:26" s="211" customFormat="1" ht="18" customHeight="1">
      <c r="A12" s="209"/>
      <c r="B12" s="505"/>
      <c r="C12" s="212" t="s">
        <v>433</v>
      </c>
      <c r="D12" s="212"/>
      <c r="E12" s="367"/>
      <c r="F12" s="367"/>
      <c r="G12" s="210"/>
      <c r="H12" s="367" t="s">
        <v>432</v>
      </c>
      <c r="I12" s="210"/>
      <c r="J12" s="367" t="s">
        <v>431</v>
      </c>
      <c r="K12" s="367"/>
      <c r="L12" s="367" t="s">
        <v>430</v>
      </c>
      <c r="M12" s="210"/>
      <c r="N12" s="367" t="s">
        <v>429</v>
      </c>
      <c r="O12" s="367"/>
      <c r="P12" s="367" t="s">
        <v>428</v>
      </c>
      <c r="Q12" s="368"/>
      <c r="R12" s="367" t="s">
        <v>427</v>
      </c>
      <c r="S12" s="368"/>
      <c r="T12" s="367" t="s">
        <v>427</v>
      </c>
      <c r="U12" s="367"/>
      <c r="V12" s="367"/>
      <c r="X12" s="366"/>
    </row>
    <row r="13" spans="1:26" ht="15" customHeight="1" thickBot="1">
      <c r="A13" s="205"/>
      <c r="B13" s="504"/>
      <c r="C13" s="207"/>
      <c r="D13" s="207"/>
      <c r="E13" s="207"/>
      <c r="F13" s="207"/>
      <c r="G13" s="207"/>
      <c r="H13" s="207"/>
      <c r="I13" s="207"/>
      <c r="J13" s="207"/>
      <c r="K13" s="207"/>
      <c r="L13" s="207"/>
      <c r="M13" s="207"/>
      <c r="N13" s="207"/>
      <c r="O13" s="207"/>
      <c r="P13" s="207"/>
      <c r="Q13" s="207"/>
      <c r="R13" s="207"/>
      <c r="S13" s="207"/>
      <c r="T13" s="378"/>
      <c r="U13" s="207"/>
      <c r="V13" s="205"/>
    </row>
    <row r="14" spans="1:26" s="211" customFormat="1" ht="13.5" customHeight="1" thickBot="1">
      <c r="A14" s="209"/>
      <c r="B14" s="505"/>
      <c r="C14" s="525" t="s">
        <v>426</v>
      </c>
      <c r="D14" s="526"/>
      <c r="E14" s="526"/>
      <c r="F14" s="526"/>
      <c r="G14" s="526"/>
      <c r="H14" s="526"/>
      <c r="I14" s="526"/>
      <c r="J14" s="526"/>
      <c r="K14" s="526"/>
      <c r="L14" s="526"/>
      <c r="M14" s="526"/>
      <c r="N14" s="526"/>
      <c r="O14" s="526"/>
      <c r="P14" s="526"/>
      <c r="Q14" s="526"/>
      <c r="R14" s="526"/>
      <c r="S14" s="526"/>
      <c r="T14" s="527"/>
      <c r="U14" s="207"/>
      <c r="V14" s="205"/>
      <c r="W14" s="206"/>
      <c r="X14" s="206"/>
      <c r="Y14" s="206"/>
      <c r="Z14" s="206"/>
    </row>
    <row r="15" spans="1:26" ht="4.5" customHeight="1">
      <c r="A15" s="205"/>
      <c r="B15" s="504"/>
      <c r="C15" s="1419" t="s">
        <v>422</v>
      </c>
      <c r="D15" s="1419"/>
      <c r="E15" s="213"/>
      <c r="F15" s="213"/>
      <c r="G15" s="117"/>
      <c r="H15" s="214"/>
      <c r="I15" s="214"/>
      <c r="J15" s="214"/>
      <c r="K15" s="214"/>
      <c r="L15" s="214"/>
      <c r="M15" s="214"/>
      <c r="N15" s="214"/>
      <c r="O15" s="214"/>
      <c r="P15" s="214"/>
      <c r="Q15" s="214"/>
      <c r="R15" s="214"/>
      <c r="S15" s="214"/>
      <c r="T15" s="214"/>
      <c r="U15" s="207"/>
      <c r="V15" s="205"/>
    </row>
    <row r="16" spans="1:26" ht="13.5" customHeight="1">
      <c r="A16" s="205"/>
      <c r="B16" s="504"/>
      <c r="C16" s="1419"/>
      <c r="D16" s="1419"/>
      <c r="E16" s="213"/>
      <c r="F16" s="213"/>
      <c r="G16" s="117"/>
      <c r="H16" s="1427" t="s">
        <v>425</v>
      </c>
      <c r="I16" s="1427"/>
      <c r="J16" s="1427"/>
      <c r="K16" s="215"/>
      <c r="L16" s="1427">
        <v>2010</v>
      </c>
      <c r="M16" s="1427"/>
      <c r="N16" s="1427"/>
      <c r="O16" s="215"/>
      <c r="P16" s="1427">
        <v>2011</v>
      </c>
      <c r="Q16" s="1427"/>
      <c r="R16" s="1427"/>
      <c r="S16" s="215"/>
      <c r="T16" s="379">
        <v>2012</v>
      </c>
      <c r="U16" s="207"/>
      <c r="V16" s="205"/>
    </row>
    <row r="17" spans="1:25" ht="12.75" customHeight="1">
      <c r="A17" s="205"/>
      <c r="B17" s="504"/>
      <c r="C17" s="213"/>
      <c r="D17" s="213"/>
      <c r="E17" s="213"/>
      <c r="F17" s="213"/>
      <c r="G17" s="117"/>
      <c r="H17" s="305" t="s">
        <v>110</v>
      </c>
      <c r="I17" s="383"/>
      <c r="J17" s="305" t="s">
        <v>108</v>
      </c>
      <c r="K17" s="383"/>
      <c r="L17" s="305" t="s">
        <v>110</v>
      </c>
      <c r="M17" s="383"/>
      <c r="N17" s="305" t="s">
        <v>108</v>
      </c>
      <c r="O17" s="383"/>
      <c r="P17" s="305" t="s">
        <v>110</v>
      </c>
      <c r="Q17" s="383"/>
      <c r="R17" s="305" t="s">
        <v>108</v>
      </c>
      <c r="S17" s="383"/>
      <c r="T17" s="305" t="s">
        <v>110</v>
      </c>
      <c r="U17" s="207"/>
      <c r="V17" s="205"/>
    </row>
    <row r="18" spans="1:25" ht="4.5" customHeight="1">
      <c r="A18" s="205"/>
      <c r="B18" s="504"/>
      <c r="C18" s="213"/>
      <c r="D18" s="213"/>
      <c r="E18" s="213"/>
      <c r="F18" s="213"/>
      <c r="G18" s="117"/>
      <c r="H18" s="383"/>
      <c r="I18" s="205"/>
      <c r="J18" s="383"/>
      <c r="K18" s="207"/>
      <c r="L18" s="383"/>
      <c r="M18" s="207"/>
      <c r="N18" s="383"/>
      <c r="O18" s="207"/>
      <c r="P18" s="383"/>
      <c r="Q18" s="207"/>
      <c r="R18" s="383"/>
      <c r="S18" s="207"/>
      <c r="T18" s="383"/>
      <c r="U18" s="214"/>
      <c r="V18" s="205"/>
    </row>
    <row r="19" spans="1:25" ht="15" customHeight="1">
      <c r="A19" s="205"/>
      <c r="B19" s="504"/>
      <c r="C19" s="447" t="s">
        <v>486</v>
      </c>
      <c r="D19" s="520"/>
      <c r="E19" s="511"/>
      <c r="F19" s="511"/>
      <c r="G19" s="524"/>
      <c r="H19" s="519">
        <v>913.65</v>
      </c>
      <c r="I19" s="475"/>
      <c r="J19" s="519">
        <v>918.19</v>
      </c>
      <c r="K19" s="475"/>
      <c r="L19" s="519">
        <v>926</v>
      </c>
      <c r="M19" s="475"/>
      <c r="N19" s="519">
        <v>942.38</v>
      </c>
      <c r="O19" s="475"/>
      <c r="P19" s="519">
        <v>962.93</v>
      </c>
      <c r="Q19" s="475"/>
      <c r="R19" s="519">
        <v>971.52</v>
      </c>
      <c r="S19" s="475"/>
      <c r="T19" s="519">
        <v>950.38</v>
      </c>
      <c r="U19" s="214"/>
      <c r="V19" s="205"/>
    </row>
    <row r="20" spans="1:25" ht="13.5" customHeight="1">
      <c r="A20" s="205"/>
      <c r="B20" s="504"/>
      <c r="C20" s="377" t="s">
        <v>81</v>
      </c>
      <c r="D20" s="216"/>
      <c r="E20" s="213"/>
      <c r="F20" s="213"/>
      <c r="G20" s="117"/>
      <c r="H20" s="294">
        <v>987.9</v>
      </c>
      <c r="I20" s="208"/>
      <c r="J20" s="294">
        <v>995.98</v>
      </c>
      <c r="K20" s="208"/>
      <c r="L20" s="294">
        <v>1003.7</v>
      </c>
      <c r="M20" s="208"/>
      <c r="N20" s="294">
        <v>1024.42</v>
      </c>
      <c r="O20" s="208"/>
      <c r="P20" s="294">
        <v>1051.9000000000001</v>
      </c>
      <c r="Q20" s="208"/>
      <c r="R20" s="294">
        <v>1053.68</v>
      </c>
      <c r="S20" s="208"/>
      <c r="T20" s="294">
        <v>1033.26</v>
      </c>
      <c r="U20" s="214"/>
      <c r="V20" s="205"/>
    </row>
    <row r="21" spans="1:25" ht="13.5" customHeight="1">
      <c r="A21" s="205"/>
      <c r="B21" s="504"/>
      <c r="C21" s="377" t="s">
        <v>80</v>
      </c>
      <c r="D21" s="216"/>
      <c r="E21" s="213"/>
      <c r="F21" s="213"/>
      <c r="G21" s="117"/>
      <c r="H21" s="294">
        <v>810.5</v>
      </c>
      <c r="I21" s="208"/>
      <c r="J21" s="294">
        <v>812.96</v>
      </c>
      <c r="K21" s="208"/>
      <c r="L21" s="294">
        <v>822.66</v>
      </c>
      <c r="M21" s="208"/>
      <c r="N21" s="294">
        <v>831.86</v>
      </c>
      <c r="O21" s="208"/>
      <c r="P21" s="294">
        <v>842</v>
      </c>
      <c r="Q21" s="208"/>
      <c r="R21" s="294">
        <v>858.3</v>
      </c>
      <c r="S21" s="208"/>
      <c r="T21" s="294">
        <v>839.63</v>
      </c>
      <c r="U21" s="214"/>
      <c r="V21" s="205"/>
    </row>
    <row r="22" spans="1:25" ht="6.75" customHeight="1">
      <c r="A22" s="205"/>
      <c r="B22" s="504"/>
      <c r="C22" s="283"/>
      <c r="D22" s="216"/>
      <c r="E22" s="213"/>
      <c r="F22" s="213"/>
      <c r="G22" s="117"/>
      <c r="H22" s="117"/>
      <c r="I22" s="207"/>
      <c r="J22" s="117"/>
      <c r="K22" s="207"/>
      <c r="L22" s="117"/>
      <c r="M22" s="207"/>
      <c r="N22" s="117"/>
      <c r="O22" s="207"/>
      <c r="P22" s="117"/>
      <c r="Q22" s="207"/>
      <c r="R22" s="117"/>
      <c r="S22" s="207"/>
      <c r="T22" s="117"/>
      <c r="U22" s="214"/>
      <c r="V22" s="205"/>
    </row>
    <row r="23" spans="1:25" ht="15" customHeight="1">
      <c r="A23" s="205"/>
      <c r="B23" s="504"/>
      <c r="C23" s="447" t="s">
        <v>485</v>
      </c>
      <c r="D23" s="520"/>
      <c r="E23" s="511"/>
      <c r="F23" s="511"/>
      <c r="G23" s="518"/>
      <c r="H23" s="519">
        <v>1096.07</v>
      </c>
      <c r="I23" s="475"/>
      <c r="J23" s="519">
        <v>1101.92</v>
      </c>
      <c r="K23" s="475"/>
      <c r="L23" s="519">
        <v>1109.3</v>
      </c>
      <c r="M23" s="475"/>
      <c r="N23" s="519">
        <v>1118.48</v>
      </c>
      <c r="O23" s="475"/>
      <c r="P23" s="519">
        <v>1134.44</v>
      </c>
      <c r="Q23" s="475"/>
      <c r="R23" s="519">
        <v>1142.5999999999999</v>
      </c>
      <c r="S23" s="475"/>
      <c r="T23" s="519">
        <v>1114.97</v>
      </c>
      <c r="U23" s="214"/>
      <c r="V23" s="205"/>
    </row>
    <row r="24" spans="1:25" s="218" customFormat="1" ht="13.5" customHeight="1">
      <c r="A24" s="217"/>
      <c r="B24" s="507"/>
      <c r="C24" s="377" t="s">
        <v>81</v>
      </c>
      <c r="D24" s="216"/>
      <c r="E24" s="213"/>
      <c r="F24" s="213"/>
      <c r="G24" s="117"/>
      <c r="H24" s="294">
        <v>1203.9000000000001</v>
      </c>
      <c r="I24" s="208"/>
      <c r="J24" s="294">
        <v>1215.01</v>
      </c>
      <c r="K24" s="208"/>
      <c r="L24" s="294">
        <v>1222.71</v>
      </c>
      <c r="M24" s="208"/>
      <c r="N24" s="294">
        <v>1233.19</v>
      </c>
      <c r="O24" s="208"/>
      <c r="P24" s="294">
        <v>1253.2</v>
      </c>
      <c r="Q24" s="208"/>
      <c r="R24" s="294">
        <v>1254.07</v>
      </c>
      <c r="S24" s="208"/>
      <c r="T24" s="294">
        <v>1226.07</v>
      </c>
      <c r="U24" s="213"/>
      <c r="V24" s="217"/>
    </row>
    <row r="25" spans="1:25" s="218" customFormat="1" ht="13.5" customHeight="1">
      <c r="A25" s="217"/>
      <c r="B25" s="507"/>
      <c r="C25" s="377" t="s">
        <v>80</v>
      </c>
      <c r="D25" s="216"/>
      <c r="E25" s="213"/>
      <c r="F25" s="213"/>
      <c r="G25" s="117"/>
      <c r="H25" s="294">
        <v>946.28</v>
      </c>
      <c r="I25" s="208"/>
      <c r="J25" s="294">
        <v>948.93</v>
      </c>
      <c r="K25" s="208"/>
      <c r="L25" s="294">
        <v>958.24</v>
      </c>
      <c r="M25" s="208"/>
      <c r="N25" s="294">
        <v>963.92</v>
      </c>
      <c r="O25" s="208"/>
      <c r="P25" s="294">
        <v>973</v>
      </c>
      <c r="Q25" s="208"/>
      <c r="R25" s="294">
        <v>988.98</v>
      </c>
      <c r="S25" s="208"/>
      <c r="T25" s="294">
        <v>966.48</v>
      </c>
      <c r="U25" s="213"/>
      <c r="V25" s="217"/>
    </row>
    <row r="26" spans="1:25" ht="6.75" customHeight="1">
      <c r="A26" s="205"/>
      <c r="B26" s="504"/>
      <c r="C26" s="382"/>
      <c r="D26" s="216"/>
      <c r="E26" s="213"/>
      <c r="F26" s="213"/>
      <c r="G26" s="117"/>
      <c r="H26" s="117"/>
      <c r="I26" s="207"/>
      <c r="J26" s="117"/>
      <c r="K26" s="207"/>
      <c r="L26" s="117"/>
      <c r="M26" s="207"/>
      <c r="N26" s="117"/>
      <c r="O26" s="207"/>
      <c r="P26" s="117"/>
      <c r="Q26" s="207"/>
      <c r="R26" s="117"/>
      <c r="S26" s="207"/>
      <c r="T26" s="117"/>
      <c r="U26" s="214"/>
      <c r="V26" s="205"/>
    </row>
    <row r="27" spans="1:25" ht="15" customHeight="1">
      <c r="A27" s="205"/>
      <c r="B27" s="504"/>
      <c r="C27" s="447" t="s">
        <v>484</v>
      </c>
      <c r="D27" s="520"/>
      <c r="E27" s="511"/>
      <c r="F27" s="511"/>
      <c r="G27" s="521"/>
      <c r="H27" s="522">
        <v>83.4</v>
      </c>
      <c r="I27" s="475"/>
      <c r="J27" s="522">
        <v>83.3</v>
      </c>
      <c r="K27" s="475"/>
      <c r="L27" s="522">
        <v>83.5</v>
      </c>
      <c r="M27" s="475"/>
      <c r="N27" s="522">
        <v>84.3</v>
      </c>
      <c r="O27" s="475"/>
      <c r="P27" s="522">
        <v>84.9</v>
      </c>
      <c r="Q27" s="523"/>
      <c r="R27" s="522">
        <v>85</v>
      </c>
      <c r="S27" s="523"/>
      <c r="T27" s="522">
        <v>85.2</v>
      </c>
      <c r="U27" s="214"/>
      <c r="V27" s="205"/>
    </row>
    <row r="28" spans="1:25" ht="13.5" customHeight="1">
      <c r="A28" s="205"/>
      <c r="B28" s="504"/>
      <c r="C28" s="377" t="s">
        <v>81</v>
      </c>
      <c r="D28" s="216"/>
      <c r="E28" s="213"/>
      <c r="F28" s="213"/>
      <c r="G28" s="365"/>
      <c r="H28" s="294">
        <v>82.1</v>
      </c>
      <c r="I28" s="208"/>
      <c r="J28" s="294">
        <v>82</v>
      </c>
      <c r="K28" s="208"/>
      <c r="L28" s="294">
        <v>82.1</v>
      </c>
      <c r="M28" s="208"/>
      <c r="N28" s="294">
        <v>83.1</v>
      </c>
      <c r="O28" s="208"/>
      <c r="P28" s="294">
        <v>83.9</v>
      </c>
      <c r="R28" s="294">
        <v>84</v>
      </c>
      <c r="T28" s="294">
        <v>84.3</v>
      </c>
      <c r="U28" s="214"/>
      <c r="V28" s="205"/>
    </row>
    <row r="29" spans="1:25" ht="13.5" customHeight="1">
      <c r="A29" s="205"/>
      <c r="B29" s="504"/>
      <c r="C29" s="377" t="s">
        <v>80</v>
      </c>
      <c r="D29" s="216"/>
      <c r="E29" s="213"/>
      <c r="F29" s="213"/>
      <c r="G29" s="365"/>
      <c r="H29" s="294">
        <v>85.7</v>
      </c>
      <c r="I29" s="208"/>
      <c r="J29" s="294">
        <v>85.7</v>
      </c>
      <c r="K29" s="208"/>
      <c r="L29" s="294">
        <v>85.9</v>
      </c>
      <c r="M29" s="208"/>
      <c r="N29" s="294">
        <v>86.3</v>
      </c>
      <c r="O29" s="208"/>
      <c r="P29" s="294">
        <v>86.5</v>
      </c>
      <c r="R29" s="294">
        <v>86.8</v>
      </c>
      <c r="T29" s="294">
        <v>86.9</v>
      </c>
      <c r="U29" s="214"/>
      <c r="V29" s="205"/>
    </row>
    <row r="30" spans="1:25" ht="6.75" customHeight="1">
      <c r="A30" s="205"/>
      <c r="B30" s="504"/>
      <c r="C30" s="283"/>
      <c r="D30" s="216"/>
      <c r="E30" s="213"/>
      <c r="F30" s="213"/>
      <c r="G30" s="364"/>
      <c r="H30" s="363"/>
      <c r="I30" s="207"/>
      <c r="J30" s="363"/>
      <c r="K30" s="207"/>
      <c r="L30" s="363"/>
      <c r="M30" s="207"/>
      <c r="N30" s="363"/>
      <c r="O30" s="207"/>
      <c r="P30" s="363"/>
      <c r="Q30" s="207"/>
      <c r="R30" s="363"/>
      <c r="S30" s="207"/>
      <c r="T30" s="363"/>
      <c r="U30" s="214"/>
      <c r="V30" s="205"/>
    </row>
    <row r="31" spans="1:25" ht="23.25" customHeight="1">
      <c r="A31" s="205"/>
      <c r="B31" s="504"/>
      <c r="C31" s="1463" t="s">
        <v>483</v>
      </c>
      <c r="D31" s="1464"/>
      <c r="E31" s="1464"/>
      <c r="F31" s="1464"/>
      <c r="G31" s="518"/>
      <c r="H31" s="519">
        <v>8.1</v>
      </c>
      <c r="I31" s="475"/>
      <c r="J31" s="519">
        <v>8.6999999999999993</v>
      </c>
      <c r="K31" s="475"/>
      <c r="L31" s="519">
        <v>9.4</v>
      </c>
      <c r="M31" s="475"/>
      <c r="N31" s="519">
        <v>10.5</v>
      </c>
      <c r="O31" s="475"/>
      <c r="P31" s="519">
        <v>10.9</v>
      </c>
      <c r="Q31" s="475"/>
      <c r="R31" s="519">
        <v>11.3</v>
      </c>
      <c r="S31" s="475"/>
      <c r="T31" s="519">
        <v>12.7</v>
      </c>
      <c r="U31" s="214"/>
      <c r="V31" s="205"/>
    </row>
    <row r="32" spans="1:25" ht="13.5" customHeight="1">
      <c r="A32" s="217"/>
      <c r="B32" s="507"/>
      <c r="C32" s="377" t="s">
        <v>424</v>
      </c>
      <c r="D32" s="216"/>
      <c r="E32" s="213"/>
      <c r="F32" s="213"/>
      <c r="G32" s="117"/>
      <c r="H32" s="294">
        <v>5.3</v>
      </c>
      <c r="I32" s="207"/>
      <c r="J32" s="294">
        <v>5.9</v>
      </c>
      <c r="K32" s="207"/>
      <c r="L32" s="294">
        <v>6.4</v>
      </c>
      <c r="M32" s="207"/>
      <c r="N32" s="294">
        <v>7.5</v>
      </c>
      <c r="O32" s="207"/>
      <c r="P32" s="294">
        <v>8.1</v>
      </c>
      <c r="Q32" s="207"/>
      <c r="R32" s="294">
        <v>8.3000000000000007</v>
      </c>
      <c r="S32" s="207"/>
      <c r="T32" s="294">
        <v>10</v>
      </c>
      <c r="V32" s="205"/>
      <c r="Y32" s="384"/>
    </row>
    <row r="33" spans="1:25" ht="13.5" customHeight="1">
      <c r="A33" s="205"/>
      <c r="B33" s="504"/>
      <c r="C33" s="377" t="s">
        <v>423</v>
      </c>
      <c r="D33" s="216"/>
      <c r="E33" s="213"/>
      <c r="F33" s="213"/>
      <c r="G33" s="117"/>
      <c r="H33" s="294">
        <v>11.9</v>
      </c>
      <c r="I33" s="207"/>
      <c r="J33" s="294">
        <v>12.3</v>
      </c>
      <c r="K33" s="207"/>
      <c r="L33" s="294">
        <v>13.4</v>
      </c>
      <c r="M33" s="207"/>
      <c r="N33" s="294">
        <v>14.4</v>
      </c>
      <c r="O33" s="207"/>
      <c r="P33" s="294">
        <v>14.7</v>
      </c>
      <c r="Q33" s="207"/>
      <c r="R33" s="294">
        <v>15.3</v>
      </c>
      <c r="S33" s="207"/>
      <c r="T33" s="294">
        <v>16.399999999999999</v>
      </c>
      <c r="U33" s="214"/>
      <c r="V33" s="205"/>
      <c r="Y33" s="384"/>
    </row>
    <row r="34" spans="1:25" ht="15" customHeight="1" thickBot="1">
      <c r="A34" s="205"/>
      <c r="B34" s="504"/>
      <c r="C34" s="283"/>
      <c r="D34" s="216"/>
      <c r="E34" s="213"/>
      <c r="F34" s="213"/>
      <c r="G34" s="1465"/>
      <c r="H34" s="1465"/>
      <c r="I34" s="16"/>
      <c r="J34" s="1465"/>
      <c r="K34" s="1465"/>
      <c r="L34" s="1465"/>
      <c r="M34" s="16"/>
      <c r="N34" s="1465"/>
      <c r="O34" s="1465"/>
      <c r="P34" s="1465"/>
      <c r="Q34" s="16"/>
      <c r="R34" s="1457"/>
      <c r="S34" s="1457"/>
      <c r="T34" s="1457"/>
      <c r="U34" s="214"/>
      <c r="V34" s="205"/>
    </row>
    <row r="35" spans="1:25" ht="30.75" customHeight="1" thickBot="1">
      <c r="A35" s="205"/>
      <c r="B35" s="504"/>
      <c r="C35" s="1471" t="s">
        <v>482</v>
      </c>
      <c r="D35" s="1472"/>
      <c r="E35" s="1472"/>
      <c r="F35" s="1472"/>
      <c r="G35" s="1472"/>
      <c r="H35" s="1472"/>
      <c r="I35" s="1472"/>
      <c r="J35" s="1472"/>
      <c r="K35" s="1472"/>
      <c r="L35" s="1472"/>
      <c r="M35" s="1472"/>
      <c r="N35" s="1472"/>
      <c r="O35" s="1472"/>
      <c r="P35" s="1472"/>
      <c r="Q35" s="1472"/>
      <c r="R35" s="1472"/>
      <c r="S35" s="1472"/>
      <c r="T35" s="1473"/>
      <c r="U35" s="352"/>
      <c r="V35" s="205"/>
      <c r="W35" s="221"/>
    </row>
    <row r="36" spans="1:25" ht="4.5" customHeight="1">
      <c r="A36" s="205"/>
      <c r="B36" s="504"/>
      <c r="C36" s="1468" t="s">
        <v>422</v>
      </c>
      <c r="D36" s="1468"/>
      <c r="E36" s="357"/>
      <c r="F36" s="356"/>
      <c r="G36" s="219"/>
      <c r="H36" s="222"/>
      <c r="I36" s="205"/>
      <c r="J36" s="222"/>
      <c r="K36" s="205"/>
      <c r="L36" s="222"/>
      <c r="M36" s="205"/>
      <c r="N36" s="222"/>
      <c r="O36" s="205"/>
      <c r="P36" s="222"/>
      <c r="Q36" s="205"/>
      <c r="R36" s="222"/>
      <c r="S36" s="222"/>
      <c r="T36" s="222"/>
      <c r="U36" s="352"/>
      <c r="V36" s="205"/>
      <c r="W36" s="221"/>
    </row>
    <row r="37" spans="1:25" ht="36" customHeight="1">
      <c r="A37" s="205"/>
      <c r="B37" s="504"/>
      <c r="C37" s="1468"/>
      <c r="D37" s="1468"/>
      <c r="E37" s="361"/>
      <c r="F37" s="361"/>
      <c r="G37" s="361"/>
      <c r="H37" s="361"/>
      <c r="I37" s="205"/>
      <c r="J37" s="1469" t="s">
        <v>421</v>
      </c>
      <c r="K37" s="1469"/>
      <c r="L37" s="1469"/>
      <c r="M37" s="205"/>
      <c r="N37" s="1469" t="s">
        <v>420</v>
      </c>
      <c r="O37" s="1469"/>
      <c r="P37" s="1469"/>
      <c r="Q37" s="205"/>
      <c r="R37" s="1469" t="s">
        <v>419</v>
      </c>
      <c r="S37" s="1469"/>
      <c r="T37" s="1469"/>
      <c r="U37" s="352"/>
      <c r="V37" s="205"/>
      <c r="W37" s="362"/>
    </row>
    <row r="38" spans="1:25" s="211" customFormat="1" ht="25.5" customHeight="1">
      <c r="A38" s="209"/>
      <c r="B38" s="505"/>
      <c r="C38" s="361"/>
      <c r="D38" s="361"/>
      <c r="E38" s="361"/>
      <c r="F38" s="361"/>
      <c r="G38" s="361"/>
      <c r="H38" s="361"/>
      <c r="I38" s="209"/>
      <c r="J38" s="360" t="s">
        <v>418</v>
      </c>
      <c r="K38" s="209"/>
      <c r="L38" s="360" t="s">
        <v>454</v>
      </c>
      <c r="M38" s="223"/>
      <c r="N38" s="360" t="s">
        <v>418</v>
      </c>
      <c r="O38" s="209"/>
      <c r="P38" s="360" t="s">
        <v>454</v>
      </c>
      <c r="Q38" s="223"/>
      <c r="R38" s="360" t="s">
        <v>418</v>
      </c>
      <c r="S38" s="223"/>
      <c r="T38" s="360" t="s">
        <v>454</v>
      </c>
      <c r="U38" s="359"/>
      <c r="V38" s="209"/>
      <c r="W38" s="358"/>
    </row>
    <row r="39" spans="1:25" ht="15" customHeight="1">
      <c r="A39" s="205"/>
      <c r="B39" s="504"/>
      <c r="C39" s="447" t="s">
        <v>77</v>
      </c>
      <c r="D39" s="510"/>
      <c r="E39" s="511"/>
      <c r="F39" s="512"/>
      <c r="G39" s="513"/>
      <c r="H39" s="514"/>
      <c r="I39" s="515"/>
      <c r="J39" s="516">
        <v>971.52</v>
      </c>
      <c r="K39" s="517"/>
      <c r="L39" s="516">
        <v>950.38</v>
      </c>
      <c r="M39" s="516"/>
      <c r="N39" s="516">
        <v>1142.5999999999999</v>
      </c>
      <c r="O39" s="516"/>
      <c r="P39" s="516">
        <v>1114.97</v>
      </c>
      <c r="Q39" s="516"/>
      <c r="R39" s="516">
        <v>11.3</v>
      </c>
      <c r="S39" s="516"/>
      <c r="T39" s="516">
        <v>12.7</v>
      </c>
      <c r="U39" s="352"/>
      <c r="V39" s="205"/>
      <c r="W39" s="221"/>
    </row>
    <row r="40" spans="1:25" ht="13.5" customHeight="1">
      <c r="A40" s="205"/>
      <c r="B40" s="504"/>
      <c r="C40" s="149" t="s">
        <v>417</v>
      </c>
      <c r="D40" s="380"/>
      <c r="E40" s="380"/>
      <c r="F40" s="380"/>
      <c r="G40" s="380"/>
      <c r="H40" s="380"/>
      <c r="I40" s="205"/>
      <c r="J40" s="294">
        <v>880.43</v>
      </c>
      <c r="K40" s="353"/>
      <c r="L40" s="294">
        <v>862.3</v>
      </c>
      <c r="M40" s="294"/>
      <c r="N40" s="294">
        <v>1106.04</v>
      </c>
      <c r="O40" s="294"/>
      <c r="P40" s="294">
        <v>1083.68</v>
      </c>
      <c r="Q40" s="294"/>
      <c r="R40" s="294">
        <v>7.7</v>
      </c>
      <c r="S40" s="294"/>
      <c r="T40" s="294">
        <v>7.1</v>
      </c>
      <c r="U40" s="352"/>
      <c r="V40" s="205"/>
      <c r="W40" s="221"/>
    </row>
    <row r="41" spans="1:25" ht="13.5" customHeight="1">
      <c r="A41" s="205"/>
      <c r="B41" s="504"/>
      <c r="C41" s="149" t="s">
        <v>416</v>
      </c>
      <c r="D41" s="380"/>
      <c r="E41" s="380"/>
      <c r="F41" s="380"/>
      <c r="G41" s="380"/>
      <c r="H41" s="380"/>
      <c r="I41" s="205"/>
      <c r="J41" s="294">
        <v>871.5</v>
      </c>
      <c r="K41" s="353"/>
      <c r="L41" s="294">
        <v>870.34</v>
      </c>
      <c r="M41" s="294"/>
      <c r="N41" s="294">
        <v>1010.06</v>
      </c>
      <c r="O41" s="294"/>
      <c r="P41" s="294">
        <v>1006.69</v>
      </c>
      <c r="Q41" s="294"/>
      <c r="R41" s="294">
        <v>14.2</v>
      </c>
      <c r="S41" s="294"/>
      <c r="T41" s="294">
        <v>15.1</v>
      </c>
      <c r="U41" s="352"/>
      <c r="V41" s="205"/>
      <c r="W41" s="221"/>
    </row>
    <row r="42" spans="1:25" ht="13.5" customHeight="1">
      <c r="A42" s="205"/>
      <c r="B42" s="504"/>
      <c r="C42" s="149" t="s">
        <v>415</v>
      </c>
      <c r="D42" s="354"/>
      <c r="E42" s="354"/>
      <c r="F42" s="354"/>
      <c r="G42" s="354"/>
      <c r="H42" s="354"/>
      <c r="I42" s="205"/>
      <c r="J42" s="220">
        <v>1817.67</v>
      </c>
      <c r="K42" s="353"/>
      <c r="L42" s="220">
        <v>1865.87</v>
      </c>
      <c r="M42" s="220"/>
      <c r="N42" s="220">
        <v>2658.98</v>
      </c>
      <c r="O42" s="220"/>
      <c r="P42" s="220">
        <v>2713.22</v>
      </c>
      <c r="Q42" s="220"/>
      <c r="R42" s="220">
        <v>0.1</v>
      </c>
      <c r="S42" s="220"/>
      <c r="T42" s="220">
        <v>0</v>
      </c>
      <c r="U42" s="352"/>
      <c r="V42" s="205"/>
      <c r="W42" s="221"/>
    </row>
    <row r="43" spans="1:25" ht="13.5" customHeight="1">
      <c r="A43" s="205"/>
      <c r="B43" s="504"/>
      <c r="C43" s="149" t="s">
        <v>414</v>
      </c>
      <c r="D43" s="354"/>
      <c r="E43" s="354"/>
      <c r="F43" s="354"/>
      <c r="G43" s="354"/>
      <c r="H43" s="354"/>
      <c r="I43" s="205"/>
      <c r="J43" s="294">
        <v>1009.7</v>
      </c>
      <c r="K43" s="353"/>
      <c r="L43" s="294">
        <v>985.97</v>
      </c>
      <c r="M43" s="294"/>
      <c r="N43" s="294">
        <v>1225.2</v>
      </c>
      <c r="O43" s="294"/>
      <c r="P43" s="294">
        <v>1194.02</v>
      </c>
      <c r="Q43" s="294"/>
      <c r="R43" s="294">
        <v>5.9</v>
      </c>
      <c r="S43" s="294"/>
      <c r="T43" s="294">
        <v>8</v>
      </c>
      <c r="U43" s="352"/>
      <c r="V43" s="205"/>
      <c r="W43" s="221"/>
    </row>
    <row r="44" spans="1:25" ht="13.5" customHeight="1">
      <c r="A44" s="205"/>
      <c r="B44" s="504"/>
      <c r="C44" s="149" t="s">
        <v>413</v>
      </c>
      <c r="D44" s="354"/>
      <c r="E44" s="354"/>
      <c r="F44" s="354"/>
      <c r="G44" s="354"/>
      <c r="H44" s="354"/>
      <c r="I44" s="205"/>
      <c r="J44" s="220">
        <v>854.27</v>
      </c>
      <c r="K44" s="353"/>
      <c r="L44" s="220">
        <v>842.98</v>
      </c>
      <c r="M44" s="220"/>
      <c r="N44" s="220">
        <v>982.23</v>
      </c>
      <c r="O44" s="220"/>
      <c r="P44" s="220">
        <v>956.8</v>
      </c>
      <c r="Q44" s="220"/>
      <c r="R44" s="220">
        <v>9.6999999999999993</v>
      </c>
      <c r="S44" s="220"/>
      <c r="T44" s="220">
        <v>12.5</v>
      </c>
      <c r="U44" s="352"/>
      <c r="V44" s="205"/>
      <c r="W44" s="221"/>
    </row>
    <row r="45" spans="1:25" ht="13.5" customHeight="1">
      <c r="A45" s="205"/>
      <c r="B45" s="504"/>
      <c r="C45" s="149" t="s">
        <v>455</v>
      </c>
      <c r="D45" s="354"/>
      <c r="E45" s="354"/>
      <c r="F45" s="354"/>
      <c r="G45" s="354"/>
      <c r="H45" s="354"/>
      <c r="I45" s="205"/>
      <c r="J45" s="294">
        <v>942.06</v>
      </c>
      <c r="K45" s="353"/>
      <c r="L45" s="294">
        <v>932.09</v>
      </c>
      <c r="M45" s="294"/>
      <c r="N45" s="294">
        <v>1077</v>
      </c>
      <c r="O45" s="294"/>
      <c r="P45" s="294">
        <v>1067.5999999999999</v>
      </c>
      <c r="Q45" s="294"/>
      <c r="R45" s="294">
        <v>11.6</v>
      </c>
      <c r="S45" s="294"/>
      <c r="T45" s="294">
        <v>13.1</v>
      </c>
      <c r="U45" s="352"/>
      <c r="V45" s="205"/>
      <c r="W45" s="221"/>
    </row>
    <row r="46" spans="1:25" ht="13.5" customHeight="1">
      <c r="A46" s="205"/>
      <c r="B46" s="504"/>
      <c r="C46" s="149" t="s">
        <v>412</v>
      </c>
      <c r="D46" s="149"/>
      <c r="E46" s="149"/>
      <c r="F46" s="149"/>
      <c r="G46" s="149"/>
      <c r="H46" s="149"/>
      <c r="I46" s="205"/>
      <c r="J46" s="220">
        <v>1147.0999999999999</v>
      </c>
      <c r="K46" s="353"/>
      <c r="L46" s="220">
        <v>1121</v>
      </c>
      <c r="M46" s="220"/>
      <c r="N46" s="220">
        <v>1537.8</v>
      </c>
      <c r="O46" s="220"/>
      <c r="P46" s="220" t="s">
        <v>9</v>
      </c>
      <c r="Q46" s="220"/>
      <c r="R46" s="220">
        <v>3.8</v>
      </c>
      <c r="S46" s="220"/>
      <c r="T46" s="220">
        <v>4.4000000000000004</v>
      </c>
      <c r="U46" s="352"/>
      <c r="V46" s="205"/>
      <c r="W46" s="221"/>
    </row>
    <row r="47" spans="1:25" ht="13.5" customHeight="1">
      <c r="A47" s="205"/>
      <c r="B47" s="504"/>
      <c r="C47" s="149" t="s">
        <v>411</v>
      </c>
      <c r="D47" s="354"/>
      <c r="E47" s="354"/>
      <c r="F47" s="354"/>
      <c r="G47" s="354"/>
      <c r="H47" s="354"/>
      <c r="I47" s="205"/>
      <c r="J47" s="294">
        <v>722.21</v>
      </c>
      <c r="K47" s="353"/>
      <c r="L47" s="294">
        <v>718.48</v>
      </c>
      <c r="M47" s="294"/>
      <c r="N47" s="294">
        <v>780.76</v>
      </c>
      <c r="O47" s="294"/>
      <c r="P47" s="294">
        <v>779.39</v>
      </c>
      <c r="Q47" s="294"/>
      <c r="R47" s="294">
        <v>17.5</v>
      </c>
      <c r="S47" s="294"/>
      <c r="T47" s="294">
        <v>20</v>
      </c>
      <c r="U47" s="352"/>
      <c r="V47" s="205"/>
      <c r="W47" s="221"/>
    </row>
    <row r="48" spans="1:25" ht="13.5" customHeight="1">
      <c r="A48" s="205"/>
      <c r="B48" s="504"/>
      <c r="C48" s="149" t="s">
        <v>410</v>
      </c>
      <c r="D48" s="354"/>
      <c r="E48" s="354"/>
      <c r="F48" s="354"/>
      <c r="G48" s="354"/>
      <c r="H48" s="354"/>
      <c r="I48" s="205"/>
      <c r="J48" s="220">
        <v>1655.55</v>
      </c>
      <c r="K48" s="353"/>
      <c r="L48" s="220">
        <v>1641.19</v>
      </c>
      <c r="M48" s="220"/>
      <c r="N48" s="220">
        <v>1973.66</v>
      </c>
      <c r="O48" s="220"/>
      <c r="P48" s="220">
        <v>1935.13</v>
      </c>
      <c r="Q48" s="220"/>
      <c r="R48" s="220">
        <v>3.3</v>
      </c>
      <c r="S48" s="220"/>
      <c r="T48" s="220">
        <v>2.5</v>
      </c>
      <c r="U48" s="352"/>
      <c r="V48" s="205"/>
      <c r="W48" s="221"/>
    </row>
    <row r="49" spans="1:25" ht="13.5" customHeight="1">
      <c r="A49" s="205"/>
      <c r="B49" s="504"/>
      <c r="C49" s="149" t="s">
        <v>409</v>
      </c>
      <c r="D49" s="354"/>
      <c r="E49" s="354"/>
      <c r="F49" s="354"/>
      <c r="G49" s="354"/>
      <c r="H49" s="354"/>
      <c r="I49" s="205"/>
      <c r="J49" s="294">
        <v>1706.01</v>
      </c>
      <c r="K49" s="353"/>
      <c r="L49" s="294">
        <v>1628.69</v>
      </c>
      <c r="M49" s="294"/>
      <c r="N49" s="294">
        <v>2449.6</v>
      </c>
      <c r="O49" s="294"/>
      <c r="P49" s="294">
        <v>2332</v>
      </c>
      <c r="Q49" s="294"/>
      <c r="R49" s="294">
        <v>1.1000000000000001</v>
      </c>
      <c r="S49" s="294"/>
      <c r="T49" s="294">
        <v>0.4</v>
      </c>
      <c r="U49" s="352"/>
      <c r="V49" s="205"/>
      <c r="W49" s="221"/>
      <c r="Y49" s="355"/>
    </row>
    <row r="50" spans="1:25" ht="13.5" customHeight="1">
      <c r="A50" s="205"/>
      <c r="B50" s="504"/>
      <c r="C50" s="149" t="s">
        <v>408</v>
      </c>
      <c r="D50" s="354"/>
      <c r="E50" s="354"/>
      <c r="F50" s="354"/>
      <c r="G50" s="354"/>
      <c r="H50" s="354"/>
      <c r="I50" s="205"/>
      <c r="J50" s="220">
        <v>1045.32</v>
      </c>
      <c r="K50" s="353"/>
      <c r="L50" s="220">
        <v>1014.7</v>
      </c>
      <c r="M50" s="220"/>
      <c r="N50" s="220">
        <v>1134.17</v>
      </c>
      <c r="O50" s="220"/>
      <c r="P50" s="220">
        <v>1108.06</v>
      </c>
      <c r="Q50" s="220"/>
      <c r="R50" s="220">
        <v>17.2</v>
      </c>
      <c r="S50" s="220"/>
      <c r="T50" s="220">
        <v>15.7</v>
      </c>
      <c r="U50" s="352"/>
      <c r="V50" s="205"/>
      <c r="W50" s="221"/>
    </row>
    <row r="51" spans="1:25" ht="13.5" customHeight="1">
      <c r="A51" s="205"/>
      <c r="B51" s="504"/>
      <c r="C51" s="149" t="s">
        <v>407</v>
      </c>
      <c r="D51" s="354"/>
      <c r="E51" s="354"/>
      <c r="F51" s="354"/>
      <c r="G51" s="354"/>
      <c r="H51" s="354"/>
      <c r="I51" s="205"/>
      <c r="J51" s="294">
        <v>1376.57</v>
      </c>
      <c r="K51" s="353"/>
      <c r="L51" s="294">
        <v>1375.07</v>
      </c>
      <c r="M51" s="294"/>
      <c r="N51" s="294">
        <v>1514.18</v>
      </c>
      <c r="O51" s="294"/>
      <c r="P51" s="294">
        <v>1520</v>
      </c>
      <c r="Q51" s="294"/>
      <c r="R51" s="294">
        <v>5.3</v>
      </c>
      <c r="S51" s="294"/>
      <c r="T51" s="294">
        <v>6.7</v>
      </c>
      <c r="U51" s="352"/>
      <c r="V51" s="205"/>
      <c r="W51" s="221"/>
    </row>
    <row r="52" spans="1:25" ht="13.5" customHeight="1">
      <c r="A52" s="205"/>
      <c r="B52" s="504"/>
      <c r="C52" s="149" t="s">
        <v>406</v>
      </c>
      <c r="D52" s="354"/>
      <c r="E52" s="354"/>
      <c r="F52" s="354"/>
      <c r="G52" s="354"/>
      <c r="H52" s="354"/>
      <c r="I52" s="205"/>
      <c r="J52" s="220">
        <v>833.32</v>
      </c>
      <c r="K52" s="353"/>
      <c r="L52" s="220">
        <v>746.78</v>
      </c>
      <c r="M52" s="220"/>
      <c r="N52" s="220">
        <v>994.56</v>
      </c>
      <c r="O52" s="220"/>
      <c r="P52" s="220">
        <v>879.2</v>
      </c>
      <c r="Q52" s="220"/>
      <c r="R52" s="220">
        <v>11.4</v>
      </c>
      <c r="S52" s="220"/>
      <c r="T52" s="220">
        <v>14.2</v>
      </c>
      <c r="U52" s="352"/>
      <c r="V52" s="205"/>
      <c r="W52" s="221"/>
    </row>
    <row r="53" spans="1:25" ht="13.5" customHeight="1">
      <c r="A53" s="205"/>
      <c r="B53" s="504"/>
      <c r="C53" s="149" t="s">
        <v>405</v>
      </c>
      <c r="D53" s="354"/>
      <c r="E53" s="354"/>
      <c r="F53" s="354"/>
      <c r="G53" s="354"/>
      <c r="H53" s="354"/>
      <c r="I53" s="205"/>
      <c r="J53" s="220">
        <v>1208.69</v>
      </c>
      <c r="K53" s="353"/>
      <c r="L53" s="220">
        <v>1194.02</v>
      </c>
      <c r="M53" s="220"/>
      <c r="N53" s="220">
        <v>1296.57</v>
      </c>
      <c r="O53" s="220"/>
      <c r="P53" s="220">
        <v>1283.06</v>
      </c>
      <c r="Q53" s="220"/>
      <c r="R53" s="220">
        <v>4.8</v>
      </c>
      <c r="S53" s="220"/>
      <c r="T53" s="220">
        <v>5.2</v>
      </c>
      <c r="U53" s="352"/>
      <c r="V53" s="205"/>
      <c r="W53" s="221"/>
    </row>
    <row r="54" spans="1:25" ht="13.5" customHeight="1">
      <c r="A54" s="205"/>
      <c r="B54" s="504"/>
      <c r="C54" s="149" t="s">
        <v>404</v>
      </c>
      <c r="D54" s="354"/>
      <c r="E54" s="354"/>
      <c r="F54" s="354"/>
      <c r="G54" s="354"/>
      <c r="H54" s="354"/>
      <c r="I54" s="205"/>
      <c r="J54" s="220">
        <v>814.74</v>
      </c>
      <c r="K54" s="353"/>
      <c r="L54" s="220">
        <v>769.62</v>
      </c>
      <c r="M54" s="220"/>
      <c r="N54" s="220">
        <v>913.84</v>
      </c>
      <c r="O54" s="220"/>
      <c r="P54" s="220">
        <v>862.07</v>
      </c>
      <c r="Q54" s="220"/>
      <c r="R54" s="220">
        <v>11.9</v>
      </c>
      <c r="S54" s="220"/>
      <c r="T54" s="220">
        <v>13.1</v>
      </c>
      <c r="U54" s="352"/>
      <c r="V54" s="205"/>
      <c r="W54" s="221"/>
      <c r="Y54" s="355"/>
    </row>
    <row r="55" spans="1:25" ht="13.5" customHeight="1">
      <c r="A55" s="205"/>
      <c r="B55" s="504"/>
      <c r="C55" s="149" t="s">
        <v>403</v>
      </c>
      <c r="D55" s="354"/>
      <c r="E55" s="354"/>
      <c r="F55" s="354"/>
      <c r="G55" s="354"/>
      <c r="H55" s="354"/>
      <c r="I55" s="205"/>
      <c r="J55" s="220">
        <v>1626.76</v>
      </c>
      <c r="K55" s="353"/>
      <c r="L55" s="220">
        <v>1604.96</v>
      </c>
      <c r="M55" s="220"/>
      <c r="N55" s="220">
        <v>1809.31</v>
      </c>
      <c r="O55" s="220"/>
      <c r="P55" s="220">
        <v>1791.59</v>
      </c>
      <c r="Q55" s="220"/>
      <c r="R55" s="220">
        <v>7.8</v>
      </c>
      <c r="S55" s="220"/>
      <c r="T55" s="220">
        <v>8</v>
      </c>
      <c r="U55" s="352"/>
      <c r="V55" s="205"/>
      <c r="W55" s="221"/>
    </row>
    <row r="56" spans="1:25" ht="13.5" customHeight="1">
      <c r="A56" s="205"/>
      <c r="B56" s="504"/>
      <c r="C56" s="149" t="s">
        <v>146</v>
      </c>
      <c r="D56" s="354"/>
      <c r="E56" s="354"/>
      <c r="F56" s="354"/>
      <c r="G56" s="354"/>
      <c r="H56" s="354"/>
      <c r="I56" s="205"/>
      <c r="J56" s="220">
        <v>977.79</v>
      </c>
      <c r="K56" s="353"/>
      <c r="L56" s="220">
        <v>891.07</v>
      </c>
      <c r="M56" s="220"/>
      <c r="N56" s="220">
        <v>1093.73</v>
      </c>
      <c r="O56" s="220"/>
      <c r="P56" s="220">
        <v>990.86</v>
      </c>
      <c r="Q56" s="220"/>
      <c r="R56" s="220">
        <v>21.2</v>
      </c>
      <c r="S56" s="220"/>
      <c r="T56" s="220">
        <v>21.3</v>
      </c>
      <c r="U56" s="352"/>
      <c r="V56" s="205"/>
      <c r="W56" s="221"/>
    </row>
    <row r="57" spans="1:25" ht="6.75" customHeight="1">
      <c r="A57" s="205"/>
      <c r="B57" s="504"/>
      <c r="C57" s="149"/>
      <c r="D57" s="354"/>
      <c r="E57" s="354"/>
      <c r="F57" s="354"/>
      <c r="G57" s="354"/>
      <c r="H57" s="354"/>
      <c r="I57" s="205"/>
      <c r="J57" s="220"/>
      <c r="K57" s="353"/>
      <c r="L57" s="220"/>
      <c r="M57" s="353"/>
      <c r="N57" s="220"/>
      <c r="O57" s="353"/>
      <c r="P57" s="220"/>
      <c r="Q57" s="353"/>
      <c r="R57" s="220"/>
      <c r="S57" s="220"/>
      <c r="T57" s="220"/>
      <c r="U57" s="352"/>
      <c r="V57" s="205"/>
      <c r="W57" s="221"/>
    </row>
    <row r="58" spans="1:25" ht="14.25" customHeight="1">
      <c r="A58" s="205"/>
      <c r="B58" s="504"/>
      <c r="C58" s="351" t="s">
        <v>449</v>
      </c>
      <c r="D58" s="207"/>
      <c r="E58" s="208"/>
      <c r="F58" s="348"/>
      <c r="G58" s="348"/>
      <c r="H58" s="509" t="s">
        <v>402</v>
      </c>
      <c r="I58" s="348"/>
      <c r="J58" s="205"/>
      <c r="K58" s="213"/>
      <c r="L58" s="213"/>
      <c r="M58" s="213"/>
      <c r="N58" s="225"/>
      <c r="O58" s="349"/>
      <c r="P58" s="348"/>
      <c r="Q58" s="348"/>
      <c r="R58" s="348"/>
      <c r="S58" s="348"/>
      <c r="T58" s="348"/>
      <c r="U58" s="214"/>
      <c r="V58" s="205"/>
    </row>
    <row r="59" spans="1:25" ht="10.5" customHeight="1">
      <c r="A59" s="205"/>
      <c r="B59" s="504"/>
      <c r="C59" s="350" t="s">
        <v>401</v>
      </c>
      <c r="D59" s="207"/>
      <c r="E59" s="208"/>
      <c r="F59" s="348"/>
      <c r="G59" s="348"/>
      <c r="H59" s="224"/>
      <c r="I59" s="348"/>
      <c r="J59" s="205"/>
      <c r="K59" s="213"/>
      <c r="L59" s="213"/>
      <c r="M59" s="213"/>
      <c r="N59" s="225"/>
      <c r="O59" s="349"/>
      <c r="P59" s="348"/>
      <c r="Q59" s="348"/>
      <c r="R59" s="348"/>
      <c r="S59" s="348"/>
      <c r="T59" s="348"/>
      <c r="U59" s="214"/>
      <c r="V59" s="205"/>
    </row>
    <row r="60" spans="1:25" ht="19.5" customHeight="1">
      <c r="A60" s="205"/>
      <c r="B60" s="504"/>
      <c r="C60" s="1470" t="s">
        <v>400</v>
      </c>
      <c r="D60" s="1470"/>
      <c r="E60" s="1470"/>
      <c r="F60" s="1470"/>
      <c r="G60" s="1470"/>
      <c r="H60" s="1470"/>
      <c r="I60" s="1470"/>
      <c r="J60" s="1470"/>
      <c r="K60" s="1470"/>
      <c r="L60" s="1470"/>
      <c r="M60" s="1470"/>
      <c r="N60" s="1470"/>
      <c r="O60" s="1470"/>
      <c r="P60" s="1470"/>
      <c r="Q60" s="1470"/>
      <c r="R60" s="1470"/>
      <c r="S60" s="1470"/>
      <c r="T60" s="1470"/>
      <c r="U60" s="214"/>
      <c r="V60" s="205"/>
    </row>
    <row r="61" spans="1:25" ht="2.25" customHeight="1">
      <c r="A61" s="205"/>
      <c r="B61" s="504"/>
      <c r="C61" s="381"/>
      <c r="D61" s="381"/>
      <c r="E61" s="381"/>
      <c r="F61" s="381"/>
      <c r="G61" s="381"/>
      <c r="H61" s="381"/>
      <c r="I61" s="381"/>
      <c r="J61" s="381"/>
      <c r="K61" s="381"/>
      <c r="L61" s="381"/>
      <c r="M61" s="381"/>
      <c r="N61" s="381"/>
      <c r="O61" s="381"/>
      <c r="P61" s="381"/>
      <c r="Q61" s="381"/>
      <c r="R61" s="381"/>
      <c r="S61" s="381"/>
      <c r="T61" s="381"/>
      <c r="U61" s="214"/>
      <c r="V61" s="205"/>
    </row>
    <row r="62" spans="1:25">
      <c r="A62" s="205"/>
      <c r="B62" s="508">
        <v>14</v>
      </c>
      <c r="C62" s="1467" t="s">
        <v>542</v>
      </c>
      <c r="D62" s="1467"/>
      <c r="E62" s="207"/>
      <c r="F62" s="207"/>
      <c r="G62" s="207"/>
      <c r="H62" s="207"/>
      <c r="I62" s="207"/>
      <c r="J62" s="207"/>
      <c r="K62" s="207"/>
      <c r="L62" s="207"/>
      <c r="M62" s="207"/>
      <c r="N62" s="207"/>
      <c r="O62" s="207"/>
      <c r="P62" s="207"/>
      <c r="Q62" s="207"/>
      <c r="R62" s="207"/>
      <c r="S62" s="207"/>
      <c r="T62" s="207"/>
      <c r="V62" s="205"/>
    </row>
    <row r="65" spans="6:21">
      <c r="F65" s="221"/>
    </row>
    <row r="70" spans="6:21" ht="4.5" customHeight="1"/>
    <row r="73" spans="6:21" ht="8.25" customHeight="1"/>
    <row r="75" spans="6:21" ht="9" customHeight="1">
      <c r="U75" s="226"/>
    </row>
    <row r="76" spans="6:21" ht="8.25" customHeight="1">
      <c r="T76" s="1332"/>
      <c r="U76" s="1332"/>
    </row>
    <row r="77" spans="6:21" ht="9.75" customHeight="1"/>
  </sheetData>
  <mergeCells count="27">
    <mergeCell ref="P1:U1"/>
    <mergeCell ref="C62:D62"/>
    <mergeCell ref="T76:U76"/>
    <mergeCell ref="C36:D37"/>
    <mergeCell ref="J37:L37"/>
    <mergeCell ref="N37:P37"/>
    <mergeCell ref="R37:T37"/>
    <mergeCell ref="C60:T60"/>
    <mergeCell ref="C35:T35"/>
    <mergeCell ref="P8:P10"/>
    <mergeCell ref="R8:R10"/>
    <mergeCell ref="T8:T10"/>
    <mergeCell ref="C15:D16"/>
    <mergeCell ref="H16:J16"/>
    <mergeCell ref="L16:N16"/>
    <mergeCell ref="P16:R16"/>
    <mergeCell ref="R34:T34"/>
    <mergeCell ref="C5:D6"/>
    <mergeCell ref="C8:F10"/>
    <mergeCell ref="H8:H10"/>
    <mergeCell ref="J8:J10"/>
    <mergeCell ref="L8:L10"/>
    <mergeCell ref="N8:N10"/>
    <mergeCell ref="C31:F31"/>
    <mergeCell ref="G34:H34"/>
    <mergeCell ref="J34:L34"/>
    <mergeCell ref="N34:P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tabColor theme="7"/>
  </sheetPr>
  <dimension ref="A1:IN89"/>
  <sheetViews>
    <sheetView workbookViewId="0"/>
  </sheetViews>
  <sheetFormatPr defaultRowHeight="12.75"/>
  <cols>
    <col min="1" max="1" width="1" style="206" customWidth="1"/>
    <col min="2" max="2" width="2.5703125" style="206" customWidth="1"/>
    <col min="3" max="3" width="2.28515625" style="206" customWidth="1"/>
    <col min="4" max="4" width="37" style="206" customWidth="1"/>
    <col min="5" max="5" width="0.28515625" style="927" customWidth="1"/>
    <col min="6" max="7" width="6.85546875" style="206" customWidth="1"/>
    <col min="8" max="8" width="0.5703125" style="206" customWidth="1"/>
    <col min="9" max="10" width="6.85546875" style="206" customWidth="1"/>
    <col min="11" max="11" width="0.5703125" style="206" customWidth="1"/>
    <col min="12" max="13" width="6.85546875" style="206" customWidth="1"/>
    <col min="14" max="14" width="0.7109375" style="206" customWidth="1"/>
    <col min="15" max="15" width="6.140625" style="206" customWidth="1"/>
    <col min="16" max="16" width="6.7109375" style="206" customWidth="1"/>
    <col min="17" max="17" width="2.5703125" style="206" customWidth="1"/>
    <col min="18" max="18" width="1" style="206" customWidth="1"/>
    <col min="19" max="16384" width="9.140625" style="206"/>
  </cols>
  <sheetData>
    <row r="1" spans="1:18" ht="13.5" customHeight="1">
      <c r="A1" s="205"/>
      <c r="B1" s="1918" t="s">
        <v>518</v>
      </c>
      <c r="C1" s="1918"/>
      <c r="D1" s="1918"/>
      <c r="E1" s="477"/>
      <c r="F1" s="959"/>
      <c r="G1" s="959"/>
      <c r="H1" s="959"/>
      <c r="I1" s="959"/>
      <c r="J1" s="959"/>
      <c r="K1" s="959"/>
      <c r="L1" s="959"/>
      <c r="M1" s="959"/>
      <c r="N1" s="959"/>
      <c r="O1" s="959"/>
      <c r="P1" s="959"/>
      <c r="Q1" s="963"/>
      <c r="R1" s="205"/>
    </row>
    <row r="2" spans="1:18" ht="6" customHeight="1">
      <c r="A2" s="205"/>
      <c r="B2" s="960"/>
      <c r="C2" s="960"/>
      <c r="D2" s="960"/>
      <c r="E2" s="476"/>
      <c r="F2" s="207"/>
      <c r="G2" s="207"/>
      <c r="H2" s="207"/>
      <c r="I2" s="207"/>
      <c r="J2" s="207"/>
      <c r="K2" s="207"/>
      <c r="L2" s="207"/>
      <c r="M2" s="207"/>
      <c r="N2" s="207"/>
      <c r="O2" s="207"/>
      <c r="P2" s="207"/>
      <c r="Q2" s="964"/>
      <c r="R2" s="205"/>
    </row>
    <row r="3" spans="1:18" ht="13.5" customHeight="1" thickBot="1">
      <c r="A3" s="205"/>
      <c r="B3" s="207"/>
      <c r="C3" s="207"/>
      <c r="D3" s="207"/>
      <c r="E3" s="207"/>
      <c r="F3" s="921"/>
      <c r="G3" s="921"/>
      <c r="H3" s="921"/>
      <c r="I3" s="921"/>
      <c r="J3" s="921"/>
      <c r="K3" s="921"/>
      <c r="M3" s="921"/>
      <c r="N3" s="921"/>
      <c r="O3" s="921"/>
      <c r="P3" s="921" t="s">
        <v>79</v>
      </c>
      <c r="Q3" s="964"/>
      <c r="R3" s="205"/>
    </row>
    <row r="4" spans="1:18" s="211" customFormat="1" ht="13.5" customHeight="1" thickBot="1">
      <c r="A4" s="209"/>
      <c r="B4" s="210"/>
      <c r="C4" s="923" t="s">
        <v>383</v>
      </c>
      <c r="D4" s="924"/>
      <c r="E4" s="924"/>
      <c r="F4" s="924"/>
      <c r="G4" s="924"/>
      <c r="H4" s="924"/>
      <c r="I4" s="924"/>
      <c r="J4" s="924"/>
      <c r="K4" s="924"/>
      <c r="L4" s="924"/>
      <c r="M4" s="924"/>
      <c r="N4" s="924"/>
      <c r="O4" s="924"/>
      <c r="P4" s="925"/>
      <c r="Q4" s="964"/>
      <c r="R4" s="209"/>
    </row>
    <row r="5" spans="1:18" ht="4.5" customHeight="1">
      <c r="A5" s="205"/>
      <c r="B5" s="207"/>
      <c r="C5" s="1474" t="s">
        <v>107</v>
      </c>
      <c r="D5" s="1474"/>
      <c r="E5" s="213"/>
      <c r="F5" s="214"/>
      <c r="G5" s="214"/>
      <c r="H5" s="214"/>
      <c r="I5" s="214"/>
      <c r="J5" s="214"/>
      <c r="K5" s="214"/>
      <c r="L5" s="214"/>
      <c r="M5" s="214"/>
      <c r="N5" s="214"/>
      <c r="O5" s="214"/>
      <c r="P5" s="214"/>
      <c r="Q5" s="964"/>
      <c r="R5" s="205"/>
    </row>
    <row r="6" spans="1:18" ht="13.5" customHeight="1">
      <c r="A6" s="205"/>
      <c r="B6" s="207"/>
      <c r="C6" s="1475"/>
      <c r="D6" s="1475"/>
      <c r="E6" s="213"/>
      <c r="F6" s="1448">
        <v>2011</v>
      </c>
      <c r="G6" s="1448"/>
      <c r="H6" s="1448"/>
      <c r="I6" s="1448"/>
      <c r="J6" s="1448"/>
      <c r="K6" s="1448"/>
      <c r="L6" s="1448"/>
      <c r="M6" s="1448"/>
      <c r="N6" s="215"/>
      <c r="O6" s="1476">
        <v>2012</v>
      </c>
      <c r="P6" s="1476"/>
      <c r="Q6" s="964"/>
      <c r="R6" s="205"/>
    </row>
    <row r="7" spans="1:18" ht="13.5" customHeight="1">
      <c r="A7" s="205"/>
      <c r="B7" s="207"/>
      <c r="C7" s="965"/>
      <c r="D7" s="965"/>
      <c r="E7" s="213"/>
      <c r="F7" s="1427" t="s">
        <v>110</v>
      </c>
      <c r="G7" s="1427"/>
      <c r="H7" s="207"/>
      <c r="I7" s="1427" t="s">
        <v>109</v>
      </c>
      <c r="J7" s="1427"/>
      <c r="K7" s="207"/>
      <c r="L7" s="1427" t="s">
        <v>108</v>
      </c>
      <c r="M7" s="1427"/>
      <c r="N7" s="207"/>
      <c r="O7" s="1477" t="s">
        <v>111</v>
      </c>
      <c r="P7" s="1477"/>
      <c r="Q7" s="964"/>
      <c r="R7" s="205"/>
    </row>
    <row r="8" spans="1:18" ht="13.5" customHeight="1">
      <c r="A8" s="205"/>
      <c r="B8" s="207"/>
      <c r="C8" s="213"/>
      <c r="D8" s="213"/>
      <c r="E8" s="213"/>
      <c r="F8" s="758" t="s">
        <v>384</v>
      </c>
      <c r="G8" s="758" t="s">
        <v>385</v>
      </c>
      <c r="H8" s="966"/>
      <c r="I8" s="758" t="s">
        <v>384</v>
      </c>
      <c r="J8" s="758" t="s">
        <v>385</v>
      </c>
      <c r="K8" s="966"/>
      <c r="L8" s="758" t="s">
        <v>384</v>
      </c>
      <c r="M8" s="758" t="s">
        <v>385</v>
      </c>
      <c r="N8" s="966"/>
      <c r="O8" s="758" t="s">
        <v>384</v>
      </c>
      <c r="P8" s="758" t="s">
        <v>385</v>
      </c>
      <c r="Q8" s="967"/>
      <c r="R8" s="205"/>
    </row>
    <row r="9" spans="1:18" s="243" customFormat="1" ht="23.25" customHeight="1">
      <c r="A9" s="241"/>
      <c r="B9" s="242"/>
      <c r="C9" s="922" t="s">
        <v>77</v>
      </c>
      <c r="D9" s="922"/>
      <c r="E9" s="968"/>
      <c r="F9" s="969">
        <v>5.04</v>
      </c>
      <c r="G9" s="970">
        <v>872.31</v>
      </c>
      <c r="H9" s="971"/>
      <c r="I9" s="969">
        <v>5.05</v>
      </c>
      <c r="J9" s="970">
        <v>874.38</v>
      </c>
      <c r="K9" s="971"/>
      <c r="L9" s="969">
        <v>5.0999999999999996</v>
      </c>
      <c r="M9" s="970">
        <v>874.9</v>
      </c>
      <c r="N9" s="971"/>
      <c r="O9" s="969">
        <v>5.08</v>
      </c>
      <c r="P9" s="970">
        <v>879.43</v>
      </c>
      <c r="Q9" s="972"/>
      <c r="R9" s="241"/>
    </row>
    <row r="10" spans="1:18" ht="18.75" customHeight="1">
      <c r="A10" s="205"/>
      <c r="B10" s="207"/>
      <c r="C10" s="149" t="s">
        <v>106</v>
      </c>
      <c r="D10" s="216"/>
      <c r="E10" s="213"/>
      <c r="F10" s="294">
        <v>11.7</v>
      </c>
      <c r="G10" s="339">
        <v>2002.76</v>
      </c>
      <c r="H10" s="973"/>
      <c r="I10" s="294">
        <v>11.8</v>
      </c>
      <c r="J10" s="339">
        <v>2021.36</v>
      </c>
      <c r="K10" s="973"/>
      <c r="L10" s="294">
        <v>11.87</v>
      </c>
      <c r="M10" s="339">
        <v>2032.02</v>
      </c>
      <c r="N10" s="973"/>
      <c r="O10" s="294">
        <v>11.87</v>
      </c>
      <c r="P10" s="339">
        <v>2034.98</v>
      </c>
      <c r="Q10" s="967"/>
      <c r="R10" s="205"/>
    </row>
    <row r="11" spans="1:18" ht="18.75" customHeight="1">
      <c r="A11" s="205"/>
      <c r="B11" s="207"/>
      <c r="C11" s="149" t="s">
        <v>105</v>
      </c>
      <c r="D11" s="216"/>
      <c r="E11" s="213"/>
      <c r="F11" s="294">
        <v>4.2</v>
      </c>
      <c r="G11" s="339">
        <v>727.82</v>
      </c>
      <c r="H11" s="973"/>
      <c r="I11" s="294">
        <v>4.2</v>
      </c>
      <c r="J11" s="339">
        <v>728.21</v>
      </c>
      <c r="K11" s="973"/>
      <c r="L11" s="294">
        <v>4.22</v>
      </c>
      <c r="M11" s="339">
        <v>730.47</v>
      </c>
      <c r="N11" s="973"/>
      <c r="O11" s="294">
        <v>4.2</v>
      </c>
      <c r="P11" s="339">
        <v>732.31</v>
      </c>
      <c r="Q11" s="967"/>
      <c r="R11" s="205"/>
    </row>
    <row r="12" spans="1:18" ht="18.75" customHeight="1">
      <c r="A12" s="205"/>
      <c r="B12" s="207"/>
      <c r="C12" s="149" t="s">
        <v>104</v>
      </c>
      <c r="D12" s="216"/>
      <c r="E12" s="213"/>
      <c r="F12" s="294">
        <v>4.18</v>
      </c>
      <c r="G12" s="339">
        <v>722.95</v>
      </c>
      <c r="H12" s="973"/>
      <c r="I12" s="294">
        <v>4.12</v>
      </c>
      <c r="J12" s="339">
        <v>714.3</v>
      </c>
      <c r="K12" s="973"/>
      <c r="L12" s="294">
        <v>4.2</v>
      </c>
      <c r="M12" s="339">
        <v>719.86</v>
      </c>
      <c r="N12" s="973"/>
      <c r="O12" s="294">
        <v>4.2</v>
      </c>
      <c r="P12" s="339">
        <v>726.6</v>
      </c>
      <c r="Q12" s="967"/>
      <c r="R12" s="205"/>
    </row>
    <row r="13" spans="1:18" ht="18.75" customHeight="1">
      <c r="A13" s="205"/>
      <c r="B13" s="207"/>
      <c r="C13" s="149" t="s">
        <v>103</v>
      </c>
      <c r="D13" s="216"/>
      <c r="E13" s="213"/>
      <c r="F13" s="294">
        <v>7.23</v>
      </c>
      <c r="G13" s="339">
        <v>1253.0899999999999</v>
      </c>
      <c r="H13" s="973"/>
      <c r="I13" s="294">
        <v>7.27</v>
      </c>
      <c r="J13" s="339">
        <v>1260.08</v>
      </c>
      <c r="K13" s="973"/>
      <c r="L13" s="294">
        <v>7.28</v>
      </c>
      <c r="M13" s="339">
        <v>1260.1600000000001</v>
      </c>
      <c r="N13" s="973"/>
      <c r="O13" s="294">
        <v>7.3</v>
      </c>
      <c r="P13" s="339">
        <v>1264.25</v>
      </c>
      <c r="Q13" s="967"/>
      <c r="R13" s="205"/>
    </row>
    <row r="14" spans="1:18" ht="18.75" customHeight="1">
      <c r="A14" s="205"/>
      <c r="B14" s="207"/>
      <c r="C14" s="149" t="s">
        <v>102</v>
      </c>
      <c r="D14" s="216"/>
      <c r="E14" s="213"/>
      <c r="F14" s="294">
        <v>4.5999999999999996</v>
      </c>
      <c r="G14" s="339">
        <v>803.47</v>
      </c>
      <c r="H14" s="973"/>
      <c r="I14" s="294">
        <v>4.5999999999999996</v>
      </c>
      <c r="J14" s="339">
        <v>796.71</v>
      </c>
      <c r="K14" s="973"/>
      <c r="L14" s="294">
        <v>4.57</v>
      </c>
      <c r="M14" s="339">
        <v>791.17</v>
      </c>
      <c r="N14" s="973"/>
      <c r="O14" s="294">
        <v>4.62</v>
      </c>
      <c r="P14" s="339">
        <v>800.67</v>
      </c>
      <c r="Q14" s="967"/>
      <c r="R14" s="205"/>
    </row>
    <row r="15" spans="1:18" ht="18.75" customHeight="1">
      <c r="A15" s="205"/>
      <c r="B15" s="207"/>
      <c r="C15" s="149" t="s">
        <v>101</v>
      </c>
      <c r="D15" s="216"/>
      <c r="E15" s="213"/>
      <c r="F15" s="294">
        <v>4.37</v>
      </c>
      <c r="G15" s="339">
        <v>755.74</v>
      </c>
      <c r="H15" s="973"/>
      <c r="I15" s="294">
        <v>4.4000000000000004</v>
      </c>
      <c r="J15" s="339">
        <v>753.24</v>
      </c>
      <c r="K15" s="973"/>
      <c r="L15" s="294">
        <v>4.37</v>
      </c>
      <c r="M15" s="339">
        <v>756.27</v>
      </c>
      <c r="N15" s="973"/>
      <c r="O15" s="294">
        <v>4.38</v>
      </c>
      <c r="P15" s="339">
        <v>757.96</v>
      </c>
      <c r="Q15" s="967"/>
      <c r="R15" s="205"/>
    </row>
    <row r="16" spans="1:18" ht="18.75" customHeight="1">
      <c r="A16" s="205"/>
      <c r="B16" s="207"/>
      <c r="C16" s="149" t="s">
        <v>100</v>
      </c>
      <c r="D16" s="216"/>
      <c r="E16" s="213"/>
      <c r="F16" s="294">
        <v>4.4000000000000004</v>
      </c>
      <c r="G16" s="339">
        <v>760.79</v>
      </c>
      <c r="H16" s="973"/>
      <c r="I16" s="294">
        <v>4.34</v>
      </c>
      <c r="J16" s="339">
        <v>753.08</v>
      </c>
      <c r="K16" s="973"/>
      <c r="L16" s="294">
        <v>4.38</v>
      </c>
      <c r="M16" s="339">
        <v>758.38</v>
      </c>
      <c r="N16" s="973"/>
      <c r="O16" s="294">
        <v>4.38</v>
      </c>
      <c r="P16" s="339">
        <v>759.01</v>
      </c>
      <c r="Q16" s="967"/>
      <c r="R16" s="205"/>
    </row>
    <row r="17" spans="1:20" ht="18.75" customHeight="1">
      <c r="A17" s="205"/>
      <c r="B17" s="207"/>
      <c r="C17" s="149" t="s">
        <v>99</v>
      </c>
      <c r="D17" s="216"/>
      <c r="E17" s="213"/>
      <c r="F17" s="294">
        <v>4.3</v>
      </c>
      <c r="G17" s="339">
        <v>739.48</v>
      </c>
      <c r="H17" s="973"/>
      <c r="I17" s="294">
        <v>4.32</v>
      </c>
      <c r="J17" s="339">
        <v>748.74</v>
      </c>
      <c r="K17" s="973"/>
      <c r="L17" s="294">
        <v>4.32</v>
      </c>
      <c r="M17" s="339">
        <v>749.33</v>
      </c>
      <c r="N17" s="973"/>
      <c r="O17" s="294">
        <v>4.34</v>
      </c>
      <c r="P17" s="339">
        <v>752.81</v>
      </c>
      <c r="Q17" s="967"/>
      <c r="R17" s="205"/>
    </row>
    <row r="18" spans="1:20" ht="18.75" customHeight="1">
      <c r="A18" s="205"/>
      <c r="B18" s="207"/>
      <c r="C18" s="149" t="s">
        <v>98</v>
      </c>
      <c r="D18" s="216"/>
      <c r="E18" s="213"/>
      <c r="F18" s="294">
        <v>4.24</v>
      </c>
      <c r="G18" s="339">
        <v>735.16</v>
      </c>
      <c r="H18" s="973"/>
      <c r="I18" s="294">
        <v>4.28</v>
      </c>
      <c r="J18" s="339">
        <v>742.59</v>
      </c>
      <c r="K18" s="973"/>
      <c r="L18" s="294">
        <v>4.29</v>
      </c>
      <c r="M18" s="339">
        <v>743.41</v>
      </c>
      <c r="N18" s="973"/>
      <c r="O18" s="294">
        <v>4.4000000000000004</v>
      </c>
      <c r="P18" s="339">
        <v>752.97</v>
      </c>
      <c r="Q18" s="967"/>
      <c r="R18" s="205"/>
    </row>
    <row r="19" spans="1:20" ht="18.75" customHeight="1">
      <c r="A19" s="205"/>
      <c r="B19" s="207"/>
      <c r="C19" s="149" t="s">
        <v>97</v>
      </c>
      <c r="D19" s="216"/>
      <c r="E19" s="213"/>
      <c r="F19" s="294">
        <v>4.75</v>
      </c>
      <c r="G19" s="339">
        <v>823.49</v>
      </c>
      <c r="H19" s="973"/>
      <c r="I19" s="294">
        <v>4.9000000000000004</v>
      </c>
      <c r="J19" s="339">
        <v>842.44</v>
      </c>
      <c r="K19" s="973"/>
      <c r="L19" s="294">
        <v>4.9000000000000004</v>
      </c>
      <c r="M19" s="339">
        <v>842.33</v>
      </c>
      <c r="N19" s="973"/>
      <c r="O19" s="294">
        <v>4.84</v>
      </c>
      <c r="P19" s="339">
        <v>838.39</v>
      </c>
      <c r="Q19" s="967"/>
      <c r="R19" s="205"/>
    </row>
    <row r="20" spans="1:20" ht="18.75" customHeight="1">
      <c r="A20" s="205"/>
      <c r="B20" s="207"/>
      <c r="C20" s="149" t="s">
        <v>96</v>
      </c>
      <c r="D20" s="216"/>
      <c r="E20" s="213"/>
      <c r="F20" s="294">
        <v>5.01</v>
      </c>
      <c r="G20" s="339">
        <v>867.24</v>
      </c>
      <c r="H20" s="973"/>
      <c r="I20" s="294">
        <v>5</v>
      </c>
      <c r="J20" s="339">
        <v>869.62</v>
      </c>
      <c r="K20" s="973"/>
      <c r="L20" s="294">
        <v>5.01</v>
      </c>
      <c r="M20" s="339">
        <v>866.97</v>
      </c>
      <c r="N20" s="973"/>
      <c r="O20" s="294">
        <v>5.0999999999999996</v>
      </c>
      <c r="P20" s="339">
        <v>877.45</v>
      </c>
      <c r="Q20" s="967"/>
      <c r="R20" s="205"/>
    </row>
    <row r="21" spans="1:20" ht="18.75" customHeight="1">
      <c r="A21" s="205"/>
      <c r="B21" s="207"/>
      <c r="C21" s="149" t="s">
        <v>95</v>
      </c>
      <c r="D21" s="216"/>
      <c r="E21" s="208"/>
      <c r="F21" s="294">
        <v>4.25</v>
      </c>
      <c r="G21" s="339">
        <v>735.91</v>
      </c>
      <c r="H21" s="973"/>
      <c r="I21" s="294">
        <v>4.3</v>
      </c>
      <c r="J21" s="339">
        <v>740.51</v>
      </c>
      <c r="K21" s="973"/>
      <c r="L21" s="294">
        <v>4.3</v>
      </c>
      <c r="M21" s="339">
        <v>744.29</v>
      </c>
      <c r="N21" s="973"/>
      <c r="O21" s="294">
        <v>4.3</v>
      </c>
      <c r="P21" s="339">
        <v>746.37</v>
      </c>
      <c r="Q21" s="967"/>
      <c r="R21" s="205"/>
    </row>
    <row r="22" spans="1:20" ht="18.75" customHeight="1">
      <c r="A22" s="205"/>
      <c r="B22" s="207"/>
      <c r="C22" s="149" t="s">
        <v>94</v>
      </c>
      <c r="D22" s="216"/>
      <c r="E22" s="213"/>
      <c r="F22" s="294">
        <v>4.8</v>
      </c>
      <c r="G22" s="339">
        <v>833.76</v>
      </c>
      <c r="H22" s="973"/>
      <c r="I22" s="294">
        <v>4.82</v>
      </c>
      <c r="J22" s="339">
        <v>836.33</v>
      </c>
      <c r="K22" s="973"/>
      <c r="L22" s="294">
        <v>4.9000000000000004</v>
      </c>
      <c r="M22" s="339">
        <v>848.78</v>
      </c>
      <c r="N22" s="973"/>
      <c r="O22" s="294">
        <v>4.9000000000000004</v>
      </c>
      <c r="P22" s="339">
        <v>855.43</v>
      </c>
      <c r="Q22" s="967"/>
      <c r="R22" s="205"/>
    </row>
    <row r="23" spans="1:20" ht="18.75" customHeight="1">
      <c r="A23" s="205"/>
      <c r="B23" s="207"/>
      <c r="C23" s="149" t="s">
        <v>93</v>
      </c>
      <c r="D23" s="216"/>
      <c r="E23" s="213"/>
      <c r="F23" s="294">
        <v>4.8</v>
      </c>
      <c r="G23" s="339">
        <v>832.03</v>
      </c>
      <c r="H23" s="973"/>
      <c r="I23" s="294">
        <v>4.78</v>
      </c>
      <c r="J23" s="339">
        <v>828.92</v>
      </c>
      <c r="K23" s="973"/>
      <c r="L23" s="294">
        <v>4.8</v>
      </c>
      <c r="M23" s="339">
        <v>831.63</v>
      </c>
      <c r="N23" s="973"/>
      <c r="O23" s="294">
        <v>4.82</v>
      </c>
      <c r="P23" s="339">
        <v>835.32</v>
      </c>
      <c r="Q23" s="967"/>
      <c r="R23" s="205"/>
    </row>
    <row r="24" spans="1:20" ht="18.75" customHeight="1">
      <c r="A24" s="205"/>
      <c r="B24" s="207"/>
      <c r="C24" s="149" t="s">
        <v>92</v>
      </c>
      <c r="D24" s="216"/>
      <c r="E24" s="213"/>
      <c r="F24" s="294">
        <v>4.5999999999999996</v>
      </c>
      <c r="G24" s="339">
        <v>798.3</v>
      </c>
      <c r="H24" s="973"/>
      <c r="I24" s="294">
        <v>4.7</v>
      </c>
      <c r="J24" s="339">
        <v>803.97</v>
      </c>
      <c r="K24" s="973"/>
      <c r="L24" s="294">
        <v>4.7</v>
      </c>
      <c r="M24" s="339">
        <v>804.48</v>
      </c>
      <c r="N24" s="973"/>
      <c r="O24" s="294">
        <v>4.7</v>
      </c>
      <c r="P24" s="339">
        <v>806.02</v>
      </c>
      <c r="Q24" s="967"/>
      <c r="R24" s="205"/>
    </row>
    <row r="25" spans="1:20" ht="18.75" customHeight="1">
      <c r="A25" s="205"/>
      <c r="B25" s="207"/>
      <c r="C25" s="149" t="s">
        <v>91</v>
      </c>
      <c r="D25" s="216"/>
      <c r="E25" s="208"/>
      <c r="F25" s="294">
        <v>3.71</v>
      </c>
      <c r="G25" s="339">
        <v>642.36</v>
      </c>
      <c r="H25" s="973"/>
      <c r="I25" s="294">
        <v>3.75</v>
      </c>
      <c r="J25" s="339">
        <v>648.67999999999995</v>
      </c>
      <c r="K25" s="973"/>
      <c r="L25" s="294">
        <v>3.76</v>
      </c>
      <c r="M25" s="339">
        <v>649.82000000000005</v>
      </c>
      <c r="N25" s="973"/>
      <c r="O25" s="294">
        <v>3.79</v>
      </c>
      <c r="P25" s="339">
        <v>656.76</v>
      </c>
      <c r="Q25" s="967"/>
      <c r="R25" s="205"/>
    </row>
    <row r="26" spans="1:20" ht="27" customHeight="1" thickBot="1">
      <c r="A26" s="205"/>
      <c r="B26" s="207"/>
      <c r="C26" s="213"/>
      <c r="D26" s="213"/>
      <c r="E26" s="213"/>
      <c r="F26" s="974"/>
      <c r="G26" s="974"/>
      <c r="H26" s="974"/>
      <c r="I26" s="974"/>
      <c r="J26" s="974"/>
      <c r="K26" s="974"/>
      <c r="L26" s="975"/>
      <c r="M26" s="974"/>
      <c r="N26" s="974"/>
      <c r="O26" s="974"/>
      <c r="P26" s="974"/>
      <c r="Q26" s="967"/>
      <c r="R26" s="205"/>
    </row>
    <row r="27" spans="1:20" s="211" customFormat="1" ht="13.5" customHeight="1" thickBot="1">
      <c r="A27" s="209"/>
      <c r="B27" s="210"/>
      <c r="C27" s="923" t="s">
        <v>386</v>
      </c>
      <c r="D27" s="924"/>
      <c r="E27" s="924"/>
      <c r="F27" s="924"/>
      <c r="G27" s="924"/>
      <c r="H27" s="924"/>
      <c r="I27" s="924"/>
      <c r="J27" s="924"/>
      <c r="K27" s="924"/>
      <c r="L27" s="924"/>
      <c r="M27" s="924"/>
      <c r="N27" s="924"/>
      <c r="O27" s="924"/>
      <c r="P27" s="925"/>
      <c r="Q27" s="967"/>
      <c r="R27" s="209"/>
    </row>
    <row r="28" spans="1:20" ht="4.5" customHeight="1">
      <c r="A28" s="205"/>
      <c r="B28" s="207"/>
      <c r="C28" s="1480" t="s">
        <v>107</v>
      </c>
      <c r="D28" s="1480"/>
      <c r="E28" s="213"/>
      <c r="F28" s="213"/>
      <c r="G28" s="213"/>
      <c r="H28" s="213"/>
      <c r="I28" s="213"/>
      <c r="J28" s="213"/>
      <c r="K28" s="213"/>
      <c r="L28" s="213"/>
      <c r="M28" s="213"/>
      <c r="N28" s="213"/>
      <c r="O28" s="213"/>
      <c r="P28" s="213"/>
      <c r="Q28" s="967"/>
      <c r="R28" s="205"/>
    </row>
    <row r="29" spans="1:20" ht="13.5" customHeight="1">
      <c r="A29" s="205"/>
      <c r="B29" s="207"/>
      <c r="C29" s="1481"/>
      <c r="D29" s="1481"/>
      <c r="E29" s="213"/>
      <c r="F29" s="1479">
        <v>2012</v>
      </c>
      <c r="G29" s="1479"/>
      <c r="H29" s="1479"/>
      <c r="I29" s="1479"/>
      <c r="J29" s="1479"/>
      <c r="K29" s="1479"/>
      <c r="L29" s="1479"/>
      <c r="M29" s="1479"/>
      <c r="N29" s="1479"/>
      <c r="O29" s="1479"/>
      <c r="P29" s="1479"/>
      <c r="Q29" s="967"/>
      <c r="R29" s="205"/>
    </row>
    <row r="30" spans="1:20" ht="13.5" customHeight="1">
      <c r="A30" s="205"/>
      <c r="B30" s="207"/>
      <c r="C30" s="213"/>
      <c r="D30" s="213"/>
      <c r="E30" s="213"/>
      <c r="F30" s="1477" t="s">
        <v>111</v>
      </c>
      <c r="G30" s="1477"/>
      <c r="H30" s="207"/>
      <c r="I30" s="1477" t="s">
        <v>110</v>
      </c>
      <c r="J30" s="1477"/>
      <c r="K30" s="207"/>
      <c r="L30" s="1477" t="s">
        <v>109</v>
      </c>
      <c r="M30" s="1477"/>
      <c r="N30" s="961"/>
      <c r="O30" s="1478" t="s">
        <v>108</v>
      </c>
      <c r="P30" s="1478"/>
      <c r="Q30" s="967"/>
      <c r="R30" s="205"/>
    </row>
    <row r="31" spans="1:20" ht="13.5" customHeight="1">
      <c r="A31" s="205"/>
      <c r="B31" s="207"/>
      <c r="C31" s="213"/>
      <c r="D31" s="213"/>
      <c r="E31" s="213"/>
      <c r="F31" s="758" t="s">
        <v>384</v>
      </c>
      <c r="G31" s="758" t="s">
        <v>385</v>
      </c>
      <c r="H31" s="966"/>
      <c r="I31" s="758" t="s">
        <v>384</v>
      </c>
      <c r="J31" s="758" t="s">
        <v>385</v>
      </c>
      <c r="K31" s="966"/>
      <c r="L31" s="758" t="s">
        <v>384</v>
      </c>
      <c r="M31" s="758" t="s">
        <v>385</v>
      </c>
      <c r="O31" s="758" t="s">
        <v>384</v>
      </c>
      <c r="P31" s="758" t="s">
        <v>385</v>
      </c>
      <c r="Q31" s="967"/>
      <c r="R31" s="205"/>
    </row>
    <row r="32" spans="1:20" s="243" customFormat="1" ht="23.25" customHeight="1">
      <c r="A32" s="241"/>
      <c r="B32" s="242"/>
      <c r="C32" s="922" t="s">
        <v>77</v>
      </c>
      <c r="D32" s="922"/>
      <c r="E32" s="968"/>
      <c r="F32" s="969">
        <v>5.23</v>
      </c>
      <c r="G32" s="976">
        <v>905.43</v>
      </c>
      <c r="H32" s="977"/>
      <c r="I32" s="969">
        <v>5.24</v>
      </c>
      <c r="J32" s="976">
        <v>907.79</v>
      </c>
      <c r="K32" s="977"/>
      <c r="L32" s="969">
        <v>5.23</v>
      </c>
      <c r="M32" s="976">
        <v>905.58</v>
      </c>
      <c r="O32" s="969">
        <v>5.27</v>
      </c>
      <c r="P32" s="976">
        <v>913.08</v>
      </c>
      <c r="Q32" s="972"/>
      <c r="R32" s="241"/>
      <c r="T32" s="978"/>
    </row>
    <row r="33" spans="1:248" ht="18" customHeight="1">
      <c r="A33" s="205"/>
      <c r="B33" s="207"/>
      <c r="C33" s="400" t="s">
        <v>575</v>
      </c>
      <c r="D33" s="216"/>
      <c r="E33" s="213"/>
      <c r="F33" s="294">
        <v>12.32</v>
      </c>
      <c r="G33" s="979">
        <v>2112.63</v>
      </c>
      <c r="H33" s="980"/>
      <c r="I33" s="294">
        <v>12.2</v>
      </c>
      <c r="J33" s="979">
        <v>2099.04</v>
      </c>
      <c r="K33" s="980"/>
      <c r="L33" s="294">
        <v>12.01</v>
      </c>
      <c r="M33" s="979">
        <v>2064.5100000000002</v>
      </c>
      <c r="O33" s="294">
        <v>12.14</v>
      </c>
      <c r="P33" s="979">
        <v>2082.64</v>
      </c>
      <c r="Q33" s="972"/>
      <c r="R33" s="205"/>
    </row>
    <row r="34" spans="1:248" ht="18" customHeight="1">
      <c r="A34" s="205"/>
      <c r="B34" s="207"/>
      <c r="C34" s="400" t="s">
        <v>387</v>
      </c>
      <c r="D34" s="225"/>
      <c r="E34" s="207"/>
      <c r="F34" s="294">
        <v>7.36</v>
      </c>
      <c r="G34" s="979">
        <v>1275.31</v>
      </c>
      <c r="H34" s="980"/>
      <c r="I34" s="294">
        <v>7.29</v>
      </c>
      <c r="J34" s="979">
        <v>1262.6500000000001</v>
      </c>
      <c r="K34" s="980"/>
      <c r="L34" s="294">
        <v>7.22</v>
      </c>
      <c r="M34" s="979">
        <v>1250.71</v>
      </c>
      <c r="O34" s="294">
        <v>7.18</v>
      </c>
      <c r="P34" s="979">
        <v>1243.6600000000001</v>
      </c>
      <c r="Q34" s="972"/>
      <c r="R34" s="205"/>
    </row>
    <row r="35" spans="1:248" ht="18" customHeight="1">
      <c r="A35" s="205"/>
      <c r="B35" s="207"/>
      <c r="C35" s="400" t="s">
        <v>388</v>
      </c>
      <c r="D35" s="225"/>
      <c r="E35" s="207"/>
      <c r="F35" s="294">
        <v>4.2</v>
      </c>
      <c r="G35" s="979">
        <v>732.73</v>
      </c>
      <c r="H35" s="980"/>
      <c r="I35" s="294">
        <v>4.2</v>
      </c>
      <c r="J35" s="979">
        <v>726.21</v>
      </c>
      <c r="K35" s="980"/>
      <c r="L35" s="294">
        <v>4.21</v>
      </c>
      <c r="M35" s="979">
        <v>728.85</v>
      </c>
      <c r="O35" s="294">
        <v>4.2</v>
      </c>
      <c r="P35" s="979">
        <v>727.99</v>
      </c>
      <c r="Q35" s="972"/>
      <c r="R35" s="205"/>
    </row>
    <row r="36" spans="1:248" ht="18" customHeight="1">
      <c r="A36" s="205"/>
      <c r="B36" s="207"/>
      <c r="C36" s="400" t="s">
        <v>104</v>
      </c>
      <c r="D36" s="216"/>
      <c r="E36" s="208"/>
      <c r="F36" s="294">
        <v>4.12</v>
      </c>
      <c r="G36" s="979">
        <v>713.3</v>
      </c>
      <c r="H36" s="980"/>
      <c r="I36" s="294">
        <v>4.0999999999999996</v>
      </c>
      <c r="J36" s="979">
        <v>716.48</v>
      </c>
      <c r="K36" s="980"/>
      <c r="L36" s="294">
        <v>4.0999999999999996</v>
      </c>
      <c r="M36" s="979">
        <v>710.74</v>
      </c>
      <c r="O36" s="294">
        <v>4.0999999999999996</v>
      </c>
      <c r="P36" s="979">
        <v>711.07</v>
      </c>
      <c r="Q36" s="967"/>
      <c r="R36" s="205"/>
    </row>
    <row r="37" spans="1:248" ht="18" customHeight="1">
      <c r="A37" s="205"/>
      <c r="B37" s="207"/>
      <c r="C37" s="400" t="s">
        <v>389</v>
      </c>
      <c r="D37" s="225"/>
      <c r="E37" s="207"/>
      <c r="F37" s="294">
        <v>4.32</v>
      </c>
      <c r="G37" s="979">
        <v>747.93</v>
      </c>
      <c r="H37" s="980"/>
      <c r="I37" s="294">
        <v>4.3</v>
      </c>
      <c r="J37" s="979">
        <v>745.2</v>
      </c>
      <c r="K37" s="980"/>
      <c r="L37" s="294">
        <v>4.37</v>
      </c>
      <c r="M37" s="979">
        <v>757.77</v>
      </c>
      <c r="O37" s="294">
        <v>4.4000000000000004</v>
      </c>
      <c r="P37" s="979">
        <v>760.41</v>
      </c>
      <c r="Q37" s="967"/>
      <c r="R37" s="205"/>
    </row>
    <row r="38" spans="1:248" ht="18" customHeight="1">
      <c r="A38" s="205"/>
      <c r="B38" s="207"/>
      <c r="C38" s="400" t="s">
        <v>100</v>
      </c>
      <c r="D38" s="225"/>
      <c r="E38" s="207"/>
      <c r="F38" s="294">
        <v>4.37</v>
      </c>
      <c r="G38" s="979">
        <v>756.89</v>
      </c>
      <c r="H38" s="980"/>
      <c r="I38" s="294">
        <v>4.4000000000000004</v>
      </c>
      <c r="J38" s="979">
        <v>754.19</v>
      </c>
      <c r="K38" s="980"/>
      <c r="L38" s="294">
        <v>4.41</v>
      </c>
      <c r="M38" s="979">
        <v>764.13</v>
      </c>
      <c r="O38" s="294">
        <v>4.4000000000000004</v>
      </c>
      <c r="P38" s="979">
        <v>754.17</v>
      </c>
      <c r="Q38" s="967"/>
      <c r="R38" s="205"/>
    </row>
    <row r="39" spans="1:248" ht="18" customHeight="1">
      <c r="A39" s="205"/>
      <c r="B39" s="207"/>
      <c r="C39" s="400" t="s">
        <v>390</v>
      </c>
      <c r="D39" s="225"/>
      <c r="E39" s="207"/>
      <c r="F39" s="294">
        <v>4.29</v>
      </c>
      <c r="G39" s="979">
        <v>743.84</v>
      </c>
      <c r="H39" s="980"/>
      <c r="I39" s="294">
        <v>4.3</v>
      </c>
      <c r="J39" s="979">
        <v>745.94</v>
      </c>
      <c r="K39" s="980"/>
      <c r="L39" s="294">
        <v>4.28</v>
      </c>
      <c r="M39" s="979">
        <v>743.35</v>
      </c>
      <c r="O39" s="294">
        <v>4.4000000000000004</v>
      </c>
      <c r="P39" s="979">
        <v>761.1</v>
      </c>
      <c r="Q39" s="967"/>
      <c r="R39" s="205"/>
    </row>
    <row r="40" spans="1:248" ht="18" customHeight="1">
      <c r="A40" s="205"/>
      <c r="B40" s="207"/>
      <c r="C40" s="400" t="s">
        <v>98</v>
      </c>
      <c r="D40" s="225"/>
      <c r="E40" s="207"/>
      <c r="F40" s="294">
        <v>4.4000000000000004</v>
      </c>
      <c r="G40" s="979">
        <v>759.04</v>
      </c>
      <c r="H40" s="980"/>
      <c r="I40" s="294">
        <v>4.4000000000000004</v>
      </c>
      <c r="J40" s="979">
        <v>753.58</v>
      </c>
      <c r="K40" s="980"/>
      <c r="L40" s="294">
        <v>4.3</v>
      </c>
      <c r="M40" s="979">
        <v>746.5</v>
      </c>
      <c r="O40" s="294">
        <v>4.26</v>
      </c>
      <c r="P40" s="979">
        <v>738.36</v>
      </c>
      <c r="Q40" s="967"/>
      <c r="R40" s="205"/>
    </row>
    <row r="41" spans="1:248" ht="18" customHeight="1">
      <c r="A41" s="205"/>
      <c r="B41" s="207"/>
      <c r="C41" s="400" t="s">
        <v>97</v>
      </c>
      <c r="D41" s="225"/>
      <c r="E41" s="207"/>
      <c r="F41" s="294">
        <v>4.8</v>
      </c>
      <c r="G41" s="979">
        <v>826.86</v>
      </c>
      <c r="H41" s="980"/>
      <c r="I41" s="294">
        <v>4.8</v>
      </c>
      <c r="J41" s="979">
        <v>825.55</v>
      </c>
      <c r="K41" s="980"/>
      <c r="L41" s="294">
        <v>4.9000000000000004</v>
      </c>
      <c r="M41" s="979">
        <v>839.52</v>
      </c>
      <c r="O41" s="294">
        <v>4.9000000000000004</v>
      </c>
      <c r="P41" s="979">
        <v>849.1</v>
      </c>
      <c r="Q41" s="967"/>
      <c r="R41" s="205"/>
    </row>
    <row r="42" spans="1:248" ht="18" customHeight="1">
      <c r="A42" s="205"/>
      <c r="B42" s="207"/>
      <c r="C42" s="400" t="s">
        <v>391</v>
      </c>
      <c r="D42" s="225"/>
      <c r="E42" s="207"/>
      <c r="F42" s="294">
        <v>4.34</v>
      </c>
      <c r="G42" s="979">
        <v>751.96</v>
      </c>
      <c r="H42" s="980"/>
      <c r="I42" s="294">
        <v>4.4000000000000004</v>
      </c>
      <c r="J42" s="979">
        <v>753.41</v>
      </c>
      <c r="K42" s="980"/>
      <c r="L42" s="294">
        <v>4.34</v>
      </c>
      <c r="M42" s="979">
        <v>750.72</v>
      </c>
      <c r="O42" s="294">
        <v>4.33</v>
      </c>
      <c r="P42" s="979">
        <v>749.65</v>
      </c>
      <c r="Q42" s="967"/>
      <c r="R42" s="205"/>
    </row>
    <row r="43" spans="1:248" ht="18" customHeight="1">
      <c r="A43" s="205"/>
      <c r="B43" s="207"/>
      <c r="C43" s="400" t="s">
        <v>94</v>
      </c>
      <c r="D43" s="216"/>
      <c r="E43" s="208"/>
      <c r="F43" s="294">
        <v>5</v>
      </c>
      <c r="G43" s="979">
        <v>866.1</v>
      </c>
      <c r="H43" s="980"/>
      <c r="I43" s="294">
        <v>4.96</v>
      </c>
      <c r="J43" s="979">
        <v>858.95</v>
      </c>
      <c r="K43" s="980"/>
      <c r="L43" s="294">
        <v>4.91</v>
      </c>
      <c r="M43" s="979">
        <v>851.63</v>
      </c>
      <c r="O43" s="294">
        <v>5</v>
      </c>
      <c r="P43" s="979">
        <v>866.49</v>
      </c>
      <c r="Q43" s="967"/>
      <c r="R43" s="205"/>
    </row>
    <row r="44" spans="1:248" ht="18" customHeight="1">
      <c r="A44" s="205"/>
      <c r="B44" s="207"/>
      <c r="C44" s="400" t="s">
        <v>392</v>
      </c>
      <c r="D44" s="225"/>
      <c r="E44" s="207"/>
      <c r="F44" s="294">
        <v>5</v>
      </c>
      <c r="G44" s="979">
        <v>879.49</v>
      </c>
      <c r="H44" s="980"/>
      <c r="I44" s="294">
        <v>5.04</v>
      </c>
      <c r="J44" s="979">
        <v>873.07</v>
      </c>
      <c r="K44" s="980"/>
      <c r="L44" s="294">
        <v>5</v>
      </c>
      <c r="M44" s="979">
        <v>865.7</v>
      </c>
      <c r="O44" s="294">
        <v>5.05</v>
      </c>
      <c r="P44" s="979">
        <v>875.8</v>
      </c>
      <c r="Q44" s="967"/>
      <c r="R44" s="205"/>
    </row>
    <row r="45" spans="1:248" ht="18" customHeight="1">
      <c r="A45" s="205"/>
      <c r="B45" s="207"/>
      <c r="C45" s="400" t="s">
        <v>393</v>
      </c>
      <c r="D45" s="225"/>
      <c r="E45" s="207"/>
      <c r="F45" s="294">
        <v>4.74</v>
      </c>
      <c r="G45" s="979">
        <v>821.48</v>
      </c>
      <c r="H45" s="980"/>
      <c r="I45" s="294">
        <v>4.7</v>
      </c>
      <c r="J45" s="979">
        <v>818.98</v>
      </c>
      <c r="K45" s="980"/>
      <c r="L45" s="294">
        <v>4.75</v>
      </c>
      <c r="M45" s="979">
        <v>822.67</v>
      </c>
      <c r="O45" s="294">
        <v>4.78</v>
      </c>
      <c r="P45" s="979">
        <v>827.32</v>
      </c>
      <c r="Q45" s="967"/>
      <c r="R45" s="205"/>
    </row>
    <row r="46" spans="1:248" ht="18" customHeight="1">
      <c r="A46" s="205"/>
      <c r="B46" s="207"/>
      <c r="C46" s="400" t="s">
        <v>576</v>
      </c>
      <c r="D46" s="225"/>
      <c r="E46" s="207"/>
      <c r="F46" s="294">
        <v>4.5999999999999996</v>
      </c>
      <c r="G46" s="979">
        <v>804.25</v>
      </c>
      <c r="H46" s="980"/>
      <c r="I46" s="294">
        <v>4.5999999999999996</v>
      </c>
      <c r="J46" s="979">
        <v>799.42</v>
      </c>
      <c r="K46" s="980"/>
      <c r="L46" s="294">
        <v>4.5999999999999996</v>
      </c>
      <c r="M46" s="979">
        <v>804.62</v>
      </c>
      <c r="O46" s="294">
        <v>4.5999999999999996</v>
      </c>
      <c r="P46" s="979">
        <v>804.97</v>
      </c>
      <c r="Q46" s="967"/>
      <c r="R46" s="205"/>
    </row>
    <row r="47" spans="1:248" ht="18" customHeight="1">
      <c r="A47" s="205"/>
      <c r="B47" s="207"/>
      <c r="C47" s="400" t="s">
        <v>577</v>
      </c>
      <c r="D47" s="225"/>
      <c r="E47" s="207"/>
      <c r="F47" s="294">
        <v>3.8</v>
      </c>
      <c r="G47" s="979">
        <v>657.39</v>
      </c>
      <c r="H47" s="980"/>
      <c r="I47" s="294">
        <v>3.81</v>
      </c>
      <c r="J47" s="979">
        <v>659.47</v>
      </c>
      <c r="K47" s="980"/>
      <c r="L47" s="294">
        <v>3.89</v>
      </c>
      <c r="M47" s="979">
        <v>673.54</v>
      </c>
      <c r="O47" s="294">
        <v>4</v>
      </c>
      <c r="P47" s="979">
        <v>692.35</v>
      </c>
      <c r="Q47" s="967"/>
      <c r="R47" s="205"/>
    </row>
    <row r="48" spans="1:248" s="249" customFormat="1" ht="17.25" customHeight="1">
      <c r="A48" s="981"/>
      <c r="B48" s="981"/>
      <c r="D48" s="983"/>
      <c r="E48" s="983"/>
      <c r="F48" s="983"/>
      <c r="H48" s="983"/>
      <c r="I48" s="983"/>
      <c r="J48" s="983"/>
      <c r="K48" s="983"/>
      <c r="L48" s="983"/>
      <c r="N48" s="983"/>
      <c r="O48" s="983"/>
      <c r="P48" s="983" t="s">
        <v>578</v>
      </c>
      <c r="Q48" s="982"/>
      <c r="R48" s="981"/>
      <c r="S48" s="981"/>
      <c r="T48" s="981"/>
      <c r="U48" s="981"/>
      <c r="V48" s="981"/>
      <c r="W48" s="981"/>
      <c r="X48" s="981"/>
      <c r="Y48" s="981"/>
      <c r="Z48" s="981"/>
      <c r="AA48" s="981"/>
      <c r="AB48" s="981"/>
      <c r="AC48" s="981"/>
      <c r="AD48" s="981"/>
      <c r="AE48" s="981"/>
      <c r="AF48" s="981"/>
      <c r="AG48" s="981"/>
      <c r="AH48" s="981"/>
      <c r="AI48" s="981"/>
      <c r="AJ48" s="981"/>
      <c r="AK48" s="981"/>
      <c r="AL48" s="981"/>
      <c r="AM48" s="981"/>
      <c r="AN48" s="981"/>
      <c r="AO48" s="981"/>
      <c r="AP48" s="981"/>
      <c r="AQ48" s="981"/>
      <c r="AR48" s="981"/>
      <c r="AS48" s="981"/>
      <c r="AT48" s="981"/>
      <c r="AU48" s="981"/>
      <c r="AV48" s="981"/>
      <c r="AW48" s="981"/>
      <c r="AX48" s="981"/>
      <c r="AY48" s="981"/>
      <c r="AZ48" s="981"/>
      <c r="BA48" s="981"/>
      <c r="BB48" s="981"/>
      <c r="BC48" s="981"/>
      <c r="BD48" s="981"/>
      <c r="BE48" s="981"/>
      <c r="BF48" s="981"/>
      <c r="BG48" s="981"/>
      <c r="BH48" s="981"/>
      <c r="BI48" s="981"/>
      <c r="BJ48" s="981"/>
      <c r="BK48" s="981"/>
      <c r="BL48" s="981"/>
      <c r="BM48" s="981"/>
      <c r="BN48" s="981"/>
      <c r="BO48" s="981"/>
      <c r="BP48" s="981"/>
      <c r="BQ48" s="981"/>
      <c r="BR48" s="981"/>
      <c r="BS48" s="981"/>
      <c r="BT48" s="981"/>
      <c r="BU48" s="981"/>
      <c r="BV48" s="981"/>
      <c r="BW48" s="981"/>
      <c r="BX48" s="981"/>
      <c r="BY48" s="981"/>
      <c r="BZ48" s="981"/>
      <c r="CA48" s="981"/>
      <c r="CB48" s="981"/>
      <c r="CC48" s="981"/>
      <c r="CD48" s="981"/>
      <c r="CE48" s="981"/>
      <c r="CF48" s="981"/>
      <c r="CG48" s="981"/>
      <c r="CH48" s="981"/>
      <c r="CI48" s="981"/>
      <c r="CJ48" s="981"/>
      <c r="CK48" s="981"/>
      <c r="CL48" s="981"/>
      <c r="CM48" s="981"/>
      <c r="CN48" s="981"/>
      <c r="CO48" s="981"/>
      <c r="CP48" s="981"/>
      <c r="CQ48" s="981"/>
      <c r="CR48" s="981"/>
      <c r="CS48" s="981"/>
      <c r="CT48" s="981"/>
      <c r="CU48" s="981"/>
      <c r="CV48" s="981"/>
      <c r="CW48" s="981"/>
      <c r="CX48" s="981"/>
      <c r="CY48" s="981"/>
      <c r="CZ48" s="981"/>
      <c r="DA48" s="981"/>
      <c r="DB48" s="981"/>
      <c r="DC48" s="981"/>
      <c r="DD48" s="981"/>
      <c r="DE48" s="981"/>
      <c r="DF48" s="981"/>
      <c r="DG48" s="981"/>
      <c r="DH48" s="981"/>
      <c r="DI48" s="981"/>
      <c r="DJ48" s="981"/>
      <c r="DK48" s="981"/>
      <c r="DL48" s="981"/>
      <c r="DM48" s="981"/>
      <c r="DN48" s="981"/>
      <c r="DO48" s="981"/>
      <c r="DP48" s="981"/>
      <c r="DQ48" s="981"/>
      <c r="DR48" s="981"/>
      <c r="DS48" s="981"/>
      <c r="DT48" s="981"/>
      <c r="DU48" s="981"/>
      <c r="DV48" s="981"/>
      <c r="DW48" s="981"/>
      <c r="DX48" s="981"/>
      <c r="DY48" s="981"/>
      <c r="DZ48" s="981"/>
      <c r="EA48" s="981"/>
      <c r="EB48" s="981"/>
      <c r="EC48" s="981"/>
      <c r="ED48" s="981"/>
      <c r="EE48" s="981"/>
      <c r="EF48" s="981"/>
      <c r="EG48" s="981"/>
      <c r="EH48" s="981"/>
      <c r="EI48" s="981"/>
      <c r="EJ48" s="981"/>
      <c r="EK48" s="981"/>
      <c r="EL48" s="981"/>
      <c r="EM48" s="981"/>
      <c r="EN48" s="981"/>
      <c r="EO48" s="981"/>
      <c r="EP48" s="981"/>
      <c r="EQ48" s="981"/>
      <c r="ER48" s="981"/>
      <c r="ES48" s="981"/>
      <c r="ET48" s="981"/>
      <c r="EU48" s="981"/>
      <c r="EV48" s="981"/>
      <c r="EW48" s="981"/>
      <c r="EX48" s="981"/>
      <c r="EY48" s="981"/>
      <c r="EZ48" s="981"/>
      <c r="FA48" s="981"/>
      <c r="FB48" s="981"/>
      <c r="FC48" s="981"/>
      <c r="FD48" s="981"/>
      <c r="FE48" s="981"/>
      <c r="FF48" s="981"/>
      <c r="FG48" s="981"/>
      <c r="FH48" s="981"/>
      <c r="FI48" s="981"/>
      <c r="FJ48" s="981"/>
      <c r="FK48" s="981"/>
      <c r="FL48" s="981"/>
      <c r="FM48" s="981"/>
      <c r="FN48" s="981"/>
      <c r="FO48" s="981"/>
      <c r="FP48" s="981"/>
      <c r="FQ48" s="981"/>
      <c r="FR48" s="981"/>
      <c r="FS48" s="981"/>
      <c r="FT48" s="981"/>
      <c r="FU48" s="981"/>
      <c r="FV48" s="981"/>
      <c r="FW48" s="981"/>
      <c r="FX48" s="981"/>
      <c r="FY48" s="981"/>
      <c r="FZ48" s="981"/>
      <c r="GA48" s="981"/>
      <c r="GB48" s="981"/>
      <c r="GC48" s="981"/>
      <c r="GD48" s="981"/>
      <c r="GE48" s="981"/>
      <c r="GF48" s="981"/>
      <c r="GG48" s="981"/>
      <c r="GH48" s="981"/>
      <c r="GI48" s="981"/>
      <c r="GJ48" s="981"/>
      <c r="GK48" s="981"/>
      <c r="GL48" s="981"/>
      <c r="GM48" s="981"/>
      <c r="GN48" s="981"/>
      <c r="GO48" s="981"/>
      <c r="GP48" s="981"/>
      <c r="GQ48" s="981"/>
      <c r="GR48" s="981"/>
      <c r="GS48" s="981"/>
      <c r="GT48" s="981"/>
      <c r="GU48" s="981"/>
      <c r="GV48" s="981"/>
      <c r="GW48" s="981"/>
      <c r="GX48" s="981"/>
      <c r="GY48" s="981"/>
      <c r="GZ48" s="981"/>
      <c r="HA48" s="981"/>
      <c r="HB48" s="981"/>
      <c r="HC48" s="981"/>
      <c r="HD48" s="981"/>
      <c r="HE48" s="981"/>
      <c r="HF48" s="981"/>
      <c r="HG48" s="981"/>
      <c r="HH48" s="981"/>
      <c r="HI48" s="981"/>
      <c r="HJ48" s="981"/>
      <c r="HK48" s="981"/>
      <c r="HL48" s="981"/>
      <c r="HM48" s="981"/>
      <c r="HN48" s="981"/>
      <c r="HO48" s="981"/>
      <c r="HP48" s="981"/>
      <c r="HQ48" s="981"/>
      <c r="HR48" s="981"/>
      <c r="HS48" s="981"/>
      <c r="HT48" s="981"/>
      <c r="HU48" s="981"/>
      <c r="HV48" s="981"/>
      <c r="HW48" s="981"/>
      <c r="HX48" s="981"/>
      <c r="HY48" s="981"/>
      <c r="HZ48" s="981"/>
      <c r="IA48" s="981"/>
      <c r="IB48" s="981"/>
      <c r="IC48" s="981"/>
      <c r="ID48" s="981"/>
      <c r="IE48" s="981"/>
      <c r="IF48" s="981"/>
      <c r="IG48" s="981"/>
      <c r="IH48" s="981"/>
      <c r="II48" s="981"/>
      <c r="IJ48" s="981"/>
      <c r="IK48" s="981"/>
      <c r="IL48" s="981"/>
      <c r="IM48" s="981"/>
      <c r="IN48" s="981"/>
    </row>
    <row r="49" spans="1:18" ht="13.5" customHeight="1">
      <c r="A49" s="205"/>
      <c r="B49" s="207"/>
      <c r="C49" s="244" t="s">
        <v>450</v>
      </c>
      <c r="D49" s="214"/>
      <c r="E49" s="214"/>
      <c r="F49" s="214"/>
      <c r="G49" s="214"/>
      <c r="H49" s="214"/>
      <c r="I49" s="214"/>
      <c r="J49" s="214"/>
      <c r="K49" s="214"/>
      <c r="L49" s="214"/>
      <c r="M49" s="214"/>
      <c r="N49" s="214"/>
      <c r="O49" s="214"/>
      <c r="P49" s="214"/>
      <c r="Q49" s="967"/>
      <c r="R49" s="205"/>
    </row>
    <row r="50" spans="1:18">
      <c r="A50" s="205"/>
      <c r="B50" s="205"/>
      <c r="C50" s="205"/>
      <c r="D50" s="981"/>
      <c r="E50" s="207"/>
      <c r="F50" s="207"/>
      <c r="G50" s="207"/>
      <c r="H50" s="207"/>
      <c r="I50" s="207"/>
      <c r="J50" s="207"/>
      <c r="K50" s="207"/>
      <c r="L50" s="207"/>
      <c r="M50" s="275"/>
      <c r="N50" s="275"/>
      <c r="O50" s="275"/>
      <c r="P50" s="962" t="s">
        <v>541</v>
      </c>
      <c r="Q50" s="534">
        <v>15</v>
      </c>
      <c r="R50" s="205"/>
    </row>
    <row r="56" spans="1:18">
      <c r="B56" s="211"/>
    </row>
    <row r="61" spans="1:18" ht="8.25" customHeight="1"/>
    <row r="63" spans="1:18" ht="9" customHeight="1">
      <c r="Q63" s="226"/>
    </row>
    <row r="64" spans="1:18" ht="8.25" customHeight="1">
      <c r="F64" s="920"/>
      <c r="G64" s="920"/>
      <c r="H64" s="920"/>
      <c r="I64" s="920"/>
      <c r="J64" s="920"/>
      <c r="K64" s="920"/>
      <c r="L64" s="920"/>
      <c r="M64" s="920"/>
      <c r="N64" s="920"/>
      <c r="O64" s="920"/>
      <c r="P64" s="920"/>
      <c r="Q64" s="920"/>
    </row>
    <row r="65" ht="9.75" customHeight="1"/>
    <row r="70" ht="4.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row r="89" ht="10.5" customHeight="1"/>
  </sheetData>
  <mergeCells count="14">
    <mergeCell ref="B1:D1"/>
    <mergeCell ref="C5:D6"/>
    <mergeCell ref="F6:M6"/>
    <mergeCell ref="O6:P6"/>
    <mergeCell ref="F30:G30"/>
    <mergeCell ref="I30:J30"/>
    <mergeCell ref="L30:M30"/>
    <mergeCell ref="O30:P30"/>
    <mergeCell ref="O7:P7"/>
    <mergeCell ref="L7:M7"/>
    <mergeCell ref="I7:J7"/>
    <mergeCell ref="F7:G7"/>
    <mergeCell ref="F29:P29"/>
    <mergeCell ref="C28:D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tabColor theme="7"/>
  </sheetPr>
  <dimension ref="A1:AI95"/>
  <sheetViews>
    <sheetView zoomScale="120" zoomScaleNormal="120" workbookViewId="0"/>
  </sheetViews>
  <sheetFormatPr defaultRowHeight="12.75"/>
  <cols>
    <col min="1" max="1" width="1" style="206" customWidth="1"/>
    <col min="2" max="2" width="2.5703125" style="206" customWidth="1"/>
    <col min="3" max="3" width="2.28515625" style="206" customWidth="1"/>
    <col min="4" max="4" width="27.28515625" style="206" customWidth="1"/>
    <col min="5" max="5" width="0.28515625" style="206" customWidth="1"/>
    <col min="6" max="6" width="5.42578125" style="206" customWidth="1"/>
    <col min="7" max="7" width="0.28515625" style="206" customWidth="1"/>
    <col min="8" max="8" width="5.28515625" style="206" customWidth="1"/>
    <col min="9" max="9" width="0.28515625" style="206" customWidth="1"/>
    <col min="10" max="10" width="4.5703125" style="206" customWidth="1"/>
    <col min="11" max="11" width="0.28515625" style="206" customWidth="1"/>
    <col min="12" max="12" width="5.42578125" style="206" customWidth="1"/>
    <col min="13" max="13" width="0.28515625" style="206" customWidth="1"/>
    <col min="14" max="14" width="5.28515625" style="206" customWidth="1"/>
    <col min="15" max="15" width="0.28515625" style="206" customWidth="1"/>
    <col min="16" max="16" width="4.5703125" style="206" customWidth="1"/>
    <col min="17" max="17" width="0.28515625" style="206" customWidth="1"/>
    <col min="18" max="18" width="4.5703125" style="206" customWidth="1"/>
    <col min="19" max="19" width="0.28515625" style="206" customWidth="1"/>
    <col min="20" max="20" width="4.5703125" style="206" customWidth="1"/>
    <col min="21" max="21" width="0.28515625" style="206" customWidth="1"/>
    <col min="22" max="22" width="4.85546875" style="206" customWidth="1"/>
    <col min="23" max="23" width="0.28515625" style="206" customWidth="1"/>
    <col min="24" max="24" width="3.85546875" style="206" customWidth="1"/>
    <col min="25" max="25" width="0.28515625" style="206" customWidth="1"/>
    <col min="26" max="26" width="5.28515625" style="206" customWidth="1"/>
    <col min="27" max="27" width="0.28515625" style="996" customWidth="1"/>
    <col min="28" max="28" width="5.28515625" style="206" customWidth="1"/>
    <col min="29" max="29" width="0.28515625" style="206" customWidth="1"/>
    <col min="30" max="30" width="4" style="206" customWidth="1"/>
    <col min="31" max="31" width="2.5703125" style="206" customWidth="1"/>
    <col min="32" max="32" width="1" style="206" customWidth="1"/>
    <col min="33" max="45" width="5.5703125" style="206" customWidth="1"/>
    <col min="46" max="16384" width="9.140625" style="206"/>
  </cols>
  <sheetData>
    <row r="1" spans="1:32" ht="13.5" customHeight="1">
      <c r="A1" s="205"/>
      <c r="B1" s="996"/>
      <c r="C1" s="1445" t="s">
        <v>35</v>
      </c>
      <c r="D1" s="1445"/>
      <c r="E1" s="1445"/>
      <c r="F1" s="1445"/>
      <c r="G1" s="1445"/>
      <c r="H1" s="1445"/>
      <c r="I1" s="1445"/>
      <c r="J1" s="207"/>
      <c r="K1" s="207"/>
      <c r="L1" s="207"/>
      <c r="M1" s="207"/>
      <c r="N1" s="207"/>
      <c r="O1" s="207"/>
      <c r="P1" s="1466" t="s">
        <v>524</v>
      </c>
      <c r="Q1" s="1466"/>
      <c r="R1" s="1466"/>
      <c r="S1" s="1466"/>
      <c r="T1" s="1466"/>
      <c r="U1" s="1466"/>
      <c r="V1" s="1466"/>
      <c r="W1" s="1466"/>
      <c r="X1" s="1466"/>
      <c r="Y1" s="1466"/>
      <c r="Z1" s="1466"/>
      <c r="AA1" s="1466"/>
      <c r="AB1" s="1466"/>
      <c r="AC1" s="1466"/>
      <c r="AD1" s="1466"/>
      <c r="AE1" s="215"/>
      <c r="AF1" s="205"/>
    </row>
    <row r="2" spans="1:32" ht="6" customHeight="1">
      <c r="A2" s="205"/>
      <c r="B2" s="995"/>
      <c r="C2" s="993"/>
      <c r="D2" s="993"/>
      <c r="E2" s="993"/>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207"/>
      <c r="AF2" s="207"/>
    </row>
    <row r="3" spans="1:32" ht="11.25" customHeight="1" thickBot="1">
      <c r="A3" s="205"/>
      <c r="B3" s="504"/>
      <c r="C3" s="208"/>
      <c r="D3" s="208"/>
      <c r="E3" s="208"/>
      <c r="F3" s="207"/>
      <c r="G3" s="207"/>
      <c r="H3" s="207"/>
      <c r="I3" s="207"/>
      <c r="J3" s="207"/>
      <c r="K3" s="207"/>
      <c r="L3" s="207"/>
      <c r="M3" s="207"/>
      <c r="N3" s="207"/>
      <c r="O3" s="207"/>
      <c r="P3" s="985"/>
      <c r="Q3" s="985"/>
      <c r="R3" s="985"/>
      <c r="S3" s="985"/>
      <c r="T3" s="985"/>
      <c r="U3" s="985"/>
      <c r="V3" s="985"/>
      <c r="W3" s="985"/>
      <c r="X3" s="985"/>
      <c r="Y3" s="985"/>
      <c r="Z3" s="985"/>
      <c r="AA3" s="985"/>
      <c r="AB3" s="985"/>
      <c r="AC3" s="985"/>
      <c r="AD3" s="985" t="s">
        <v>79</v>
      </c>
      <c r="AE3" s="207"/>
      <c r="AF3" s="207"/>
    </row>
    <row r="4" spans="1:32" ht="13.5" customHeight="1" thickBot="1">
      <c r="A4" s="205"/>
      <c r="B4" s="504"/>
      <c r="C4" s="1482" t="s">
        <v>165</v>
      </c>
      <c r="D4" s="1483"/>
      <c r="E4" s="1483"/>
      <c r="F4" s="1483"/>
      <c r="G4" s="1483"/>
      <c r="H4" s="1483"/>
      <c r="I4" s="1483"/>
      <c r="J4" s="1483"/>
      <c r="K4" s="1483"/>
      <c r="L4" s="1483"/>
      <c r="M4" s="1483"/>
      <c r="N4" s="1483"/>
      <c r="O4" s="1483"/>
      <c r="P4" s="1483"/>
      <c r="Q4" s="1483"/>
      <c r="R4" s="1483"/>
      <c r="S4" s="1483"/>
      <c r="T4" s="1483"/>
      <c r="U4" s="1483"/>
      <c r="V4" s="1483"/>
      <c r="W4" s="1483"/>
      <c r="X4" s="1483"/>
      <c r="Y4" s="1483"/>
      <c r="Z4" s="1483"/>
      <c r="AA4" s="1483"/>
      <c r="AB4" s="1483"/>
      <c r="AC4" s="1483"/>
      <c r="AD4" s="1484"/>
      <c r="AE4" s="207"/>
      <c r="AF4" s="207"/>
    </row>
    <row r="5" spans="1:32" ht="3.75" customHeight="1">
      <c r="A5" s="205"/>
      <c r="B5" s="504"/>
      <c r="C5" s="208"/>
      <c r="D5" s="208"/>
      <c r="E5" s="208"/>
      <c r="F5" s="207"/>
      <c r="G5" s="207"/>
      <c r="H5" s="207"/>
      <c r="I5" s="207"/>
      <c r="J5" s="994"/>
      <c r="K5" s="994"/>
      <c r="L5" s="207"/>
      <c r="M5" s="207"/>
      <c r="N5" s="207"/>
      <c r="O5" s="207"/>
      <c r="P5" s="340"/>
      <c r="Q5" s="340"/>
      <c r="R5" s="340"/>
      <c r="S5" s="340"/>
      <c r="T5" s="340"/>
      <c r="U5" s="340"/>
      <c r="V5" s="340"/>
      <c r="W5" s="340"/>
      <c r="X5" s="340"/>
      <c r="Y5" s="340"/>
      <c r="Z5" s="340"/>
      <c r="AA5" s="340"/>
      <c r="AB5" s="340"/>
      <c r="AC5" s="340"/>
      <c r="AD5" s="340"/>
      <c r="AE5" s="207"/>
      <c r="AF5" s="207"/>
    </row>
    <row r="6" spans="1:32" ht="13.5" customHeight="1">
      <c r="A6" s="205"/>
      <c r="B6" s="504"/>
      <c r="C6" s="1485" t="s">
        <v>164</v>
      </c>
      <c r="D6" s="1486"/>
      <c r="E6" s="1486"/>
      <c r="F6" s="1486"/>
      <c r="G6" s="1486"/>
      <c r="H6" s="1486"/>
      <c r="I6" s="1486"/>
      <c r="J6" s="1486"/>
      <c r="K6" s="1486"/>
      <c r="L6" s="1486"/>
      <c r="M6" s="1486"/>
      <c r="N6" s="1486"/>
      <c r="O6" s="1486"/>
      <c r="P6" s="1486"/>
      <c r="Q6" s="1486"/>
      <c r="R6" s="1486"/>
      <c r="S6" s="1486"/>
      <c r="T6" s="1486"/>
      <c r="U6" s="1486"/>
      <c r="V6" s="1486"/>
      <c r="W6" s="1486"/>
      <c r="X6" s="1486"/>
      <c r="Y6" s="1486"/>
      <c r="Z6" s="1486"/>
      <c r="AA6" s="1486"/>
      <c r="AB6" s="1486"/>
      <c r="AC6" s="1486"/>
      <c r="AD6" s="1487"/>
      <c r="AE6" s="207"/>
      <c r="AF6" s="207"/>
    </row>
    <row r="7" spans="1:32" ht="2.25" customHeight="1">
      <c r="A7" s="205"/>
      <c r="B7" s="504"/>
      <c r="C7" s="1446" t="s">
        <v>87</v>
      </c>
      <c r="D7" s="1446"/>
      <c r="E7" s="208"/>
      <c r="F7" s="994"/>
      <c r="G7" s="994"/>
      <c r="H7" s="994"/>
      <c r="I7" s="994"/>
      <c r="J7" s="994"/>
      <c r="K7" s="994"/>
      <c r="L7" s="994"/>
      <c r="M7" s="994"/>
      <c r="N7" s="994"/>
      <c r="O7" s="994"/>
      <c r="P7" s="996"/>
      <c r="Q7" s="994"/>
      <c r="R7" s="994"/>
      <c r="S7" s="994"/>
      <c r="T7" s="994"/>
      <c r="U7" s="994"/>
      <c r="V7" s="207"/>
      <c r="W7" s="207"/>
      <c r="X7" s="207"/>
      <c r="Y7" s="207"/>
      <c r="Z7" s="207"/>
      <c r="AA7" s="207"/>
      <c r="AB7" s="207"/>
      <c r="AC7" s="215"/>
      <c r="AD7" s="207"/>
      <c r="AE7" s="207"/>
      <c r="AF7" s="207"/>
    </row>
    <row r="8" spans="1:32" ht="11.25" customHeight="1">
      <c r="A8" s="205"/>
      <c r="B8" s="504"/>
      <c r="C8" s="1446"/>
      <c r="D8" s="1446"/>
      <c r="E8" s="213"/>
      <c r="F8" s="1488">
        <v>2012</v>
      </c>
      <c r="G8" s="1488"/>
      <c r="H8" s="1488"/>
      <c r="I8" s="1488"/>
      <c r="J8" s="1488"/>
      <c r="K8" s="1488"/>
      <c r="L8" s="1488"/>
      <c r="M8" s="1488"/>
      <c r="N8" s="1488"/>
      <c r="O8" s="1488"/>
      <c r="P8" s="1488"/>
      <c r="Q8" s="1488"/>
      <c r="R8" s="1488"/>
      <c r="S8" s="1488"/>
      <c r="T8" s="1488"/>
      <c r="U8" s="1488"/>
      <c r="V8" s="1488"/>
      <c r="W8" s="1488"/>
      <c r="X8" s="1488"/>
      <c r="Y8" s="215"/>
      <c r="Z8" s="1427">
        <v>2013</v>
      </c>
      <c r="AA8" s="1427"/>
      <c r="AB8" s="1427"/>
      <c r="AC8" s="1427"/>
      <c r="AD8" s="1427"/>
      <c r="AE8" s="207"/>
      <c r="AF8" s="207"/>
    </row>
    <row r="9" spans="1:32" ht="10.5" customHeight="1">
      <c r="A9" s="205"/>
      <c r="B9" s="504"/>
      <c r="C9" s="213"/>
      <c r="D9" s="213"/>
      <c r="E9" s="213"/>
      <c r="F9" s="991" t="s">
        <v>127</v>
      </c>
      <c r="G9" s="214"/>
      <c r="H9" s="991" t="s">
        <v>126</v>
      </c>
      <c r="I9" s="214"/>
      <c r="J9" s="991" t="s">
        <v>125</v>
      </c>
      <c r="K9" s="214"/>
      <c r="L9" s="991" t="s">
        <v>124</v>
      </c>
      <c r="M9" s="214"/>
      <c r="N9" s="991" t="s">
        <v>123</v>
      </c>
      <c r="O9" s="214"/>
      <c r="P9" s="991" t="s">
        <v>122</v>
      </c>
      <c r="Q9" s="214"/>
      <c r="R9" s="991" t="s">
        <v>121</v>
      </c>
      <c r="S9" s="214"/>
      <c r="T9" s="991" t="s">
        <v>120</v>
      </c>
      <c r="U9" s="214"/>
      <c r="V9" s="991" t="s">
        <v>119</v>
      </c>
      <c r="W9" s="214"/>
      <c r="X9" s="991" t="s">
        <v>118</v>
      </c>
      <c r="Y9" s="214"/>
      <c r="Z9" s="991" t="s">
        <v>117</v>
      </c>
      <c r="AA9" s="214"/>
      <c r="AB9" s="991" t="s">
        <v>128</v>
      </c>
      <c r="AC9" s="214"/>
      <c r="AD9" s="991" t="s">
        <v>127</v>
      </c>
      <c r="AE9" s="214"/>
      <c r="AF9" s="207"/>
    </row>
    <row r="10" spans="1:32" s="243" customFormat="1" ht="12.75" customHeight="1">
      <c r="A10" s="241"/>
      <c r="B10" s="1101"/>
      <c r="C10" s="1444" t="s">
        <v>132</v>
      </c>
      <c r="D10" s="1444"/>
      <c r="E10" s="757"/>
      <c r="F10" s="1102">
        <v>3</v>
      </c>
      <c r="G10" s="1103">
        <v>0</v>
      </c>
      <c r="H10" s="1102">
        <v>9</v>
      </c>
      <c r="I10" s="511"/>
      <c r="J10" s="1102">
        <v>22</v>
      </c>
      <c r="K10" s="511"/>
      <c r="L10" s="1102">
        <v>8</v>
      </c>
      <c r="M10" s="511"/>
      <c r="N10" s="1102">
        <v>12</v>
      </c>
      <c r="O10" s="511"/>
      <c r="P10" s="1102">
        <v>15</v>
      </c>
      <c r="Q10" s="511"/>
      <c r="R10" s="1102">
        <v>7</v>
      </c>
      <c r="S10" s="511"/>
      <c r="T10" s="1102">
        <v>6</v>
      </c>
      <c r="U10" s="511"/>
      <c r="V10" s="1102">
        <v>2</v>
      </c>
      <c r="W10" s="511"/>
      <c r="X10" s="1102">
        <v>5</v>
      </c>
      <c r="Y10" s="511"/>
      <c r="Z10" s="1102">
        <v>7</v>
      </c>
      <c r="AA10" s="511"/>
      <c r="AB10" s="1102">
        <v>5</v>
      </c>
      <c r="AC10" s="511"/>
      <c r="AD10" s="1102">
        <v>4</v>
      </c>
      <c r="AE10" s="214"/>
      <c r="AF10" s="242"/>
    </row>
    <row r="11" spans="1:32" s="218" customFormat="1" ht="11.25" customHeight="1">
      <c r="A11" s="217"/>
      <c r="B11" s="507"/>
      <c r="C11" s="1104"/>
      <c r="D11" s="981" t="s">
        <v>374</v>
      </c>
      <c r="E11" s="1104"/>
      <c r="F11" s="1105">
        <v>1</v>
      </c>
      <c r="G11" s="214"/>
      <c r="H11" s="1105">
        <v>2</v>
      </c>
      <c r="I11" s="214"/>
      <c r="J11" s="1105">
        <v>4</v>
      </c>
      <c r="K11" s="214"/>
      <c r="L11" s="1105">
        <v>4</v>
      </c>
      <c r="M11" s="214"/>
      <c r="N11" s="1105">
        <v>3</v>
      </c>
      <c r="O11" s="214"/>
      <c r="P11" s="1105">
        <v>7</v>
      </c>
      <c r="Q11" s="214"/>
      <c r="R11" s="1105">
        <v>3</v>
      </c>
      <c r="S11" s="214"/>
      <c r="T11" s="1105">
        <v>1</v>
      </c>
      <c r="U11" s="214"/>
      <c r="V11" s="1105">
        <v>1</v>
      </c>
      <c r="W11" s="214"/>
      <c r="X11" s="1105">
        <v>4</v>
      </c>
      <c r="Y11" s="214"/>
      <c r="Z11" s="1105">
        <v>2</v>
      </c>
      <c r="AA11" s="214"/>
      <c r="AB11" s="1105">
        <v>2</v>
      </c>
      <c r="AC11" s="214"/>
      <c r="AD11" s="1105">
        <v>3</v>
      </c>
      <c r="AE11" s="214"/>
      <c r="AF11" s="208"/>
    </row>
    <row r="12" spans="1:32" s="218" customFormat="1" ht="11.25" customHeight="1">
      <c r="A12" s="217"/>
      <c r="B12" s="507"/>
      <c r="C12" s="1104"/>
      <c r="D12" s="981" t="s">
        <v>375</v>
      </c>
      <c r="E12" s="1104"/>
      <c r="F12" s="1105" t="s">
        <v>9</v>
      </c>
      <c r="G12" s="214"/>
      <c r="H12" s="1105">
        <v>1</v>
      </c>
      <c r="I12" s="214"/>
      <c r="J12" s="1105">
        <v>2</v>
      </c>
      <c r="K12" s="214"/>
      <c r="L12" s="1105">
        <v>1</v>
      </c>
      <c r="M12" s="214"/>
      <c r="N12" s="1105">
        <v>1</v>
      </c>
      <c r="O12" s="214"/>
      <c r="P12" s="1105">
        <v>1</v>
      </c>
      <c r="Q12" s="214"/>
      <c r="R12" s="1105" t="s">
        <v>9</v>
      </c>
      <c r="S12" s="214"/>
      <c r="T12" s="1105">
        <v>1</v>
      </c>
      <c r="U12" s="214"/>
      <c r="V12" s="1105">
        <v>1</v>
      </c>
      <c r="W12" s="214"/>
      <c r="X12" s="1105" t="s">
        <v>9</v>
      </c>
      <c r="Y12" s="214"/>
      <c r="Z12" s="1105">
        <v>2</v>
      </c>
      <c r="AA12" s="214"/>
      <c r="AB12" s="1105" t="s">
        <v>9</v>
      </c>
      <c r="AC12" s="214"/>
      <c r="AD12" s="1105" t="s">
        <v>9</v>
      </c>
      <c r="AE12" s="214"/>
      <c r="AF12" s="208"/>
    </row>
    <row r="13" spans="1:32" s="218" customFormat="1" ht="11.25" customHeight="1">
      <c r="A13" s="217"/>
      <c r="B13" s="507"/>
      <c r="C13" s="1104"/>
      <c r="D13" s="981" t="s">
        <v>376</v>
      </c>
      <c r="E13" s="1104"/>
      <c r="F13" s="1105">
        <v>2</v>
      </c>
      <c r="G13" s="214"/>
      <c r="H13" s="1105">
        <v>6</v>
      </c>
      <c r="I13" s="214"/>
      <c r="J13" s="1105">
        <v>4</v>
      </c>
      <c r="K13" s="214"/>
      <c r="L13" s="1105">
        <v>2</v>
      </c>
      <c r="M13" s="214"/>
      <c r="N13" s="1105">
        <v>7</v>
      </c>
      <c r="O13" s="214"/>
      <c r="P13" s="1105">
        <v>6</v>
      </c>
      <c r="Q13" s="214"/>
      <c r="R13" s="1105">
        <v>2</v>
      </c>
      <c r="S13" s="214"/>
      <c r="T13" s="1105">
        <v>4</v>
      </c>
      <c r="U13" s="214"/>
      <c r="V13" s="1105" t="s">
        <v>9</v>
      </c>
      <c r="W13" s="214"/>
      <c r="X13" s="1105">
        <v>1</v>
      </c>
      <c r="Y13" s="214"/>
      <c r="Z13" s="1105">
        <v>3</v>
      </c>
      <c r="AA13" s="214"/>
      <c r="AB13" s="1105">
        <v>3</v>
      </c>
      <c r="AC13" s="214"/>
      <c r="AD13" s="1105">
        <v>1</v>
      </c>
      <c r="AE13" s="214"/>
      <c r="AF13" s="208"/>
    </row>
    <row r="14" spans="1:32" s="218" customFormat="1" ht="11.25" customHeight="1">
      <c r="A14" s="217"/>
      <c r="B14" s="507"/>
      <c r="C14" s="1104"/>
      <c r="D14" s="981" t="s">
        <v>377</v>
      </c>
      <c r="E14" s="1104"/>
      <c r="F14" s="1106" t="s">
        <v>9</v>
      </c>
      <c r="G14" s="214"/>
      <c r="H14" s="1106" t="s">
        <v>9</v>
      </c>
      <c r="I14" s="214"/>
      <c r="J14" s="1106" t="s">
        <v>9</v>
      </c>
      <c r="K14" s="214"/>
      <c r="L14" s="1106" t="s">
        <v>9</v>
      </c>
      <c r="M14" s="214"/>
      <c r="N14" s="1106" t="s">
        <v>9</v>
      </c>
      <c r="O14" s="214"/>
      <c r="P14" s="1106" t="s">
        <v>9</v>
      </c>
      <c r="Q14" s="214"/>
      <c r="R14" s="1105">
        <v>2</v>
      </c>
      <c r="S14" s="214"/>
      <c r="T14" s="1105" t="s">
        <v>9</v>
      </c>
      <c r="U14" s="214"/>
      <c r="V14" s="1105" t="s">
        <v>9</v>
      </c>
      <c r="W14" s="214"/>
      <c r="X14" s="1105" t="s">
        <v>9</v>
      </c>
      <c r="Y14" s="214"/>
      <c r="Z14" s="1105" t="s">
        <v>9</v>
      </c>
      <c r="AA14" s="214"/>
      <c r="AB14" s="1105" t="s">
        <v>9</v>
      </c>
      <c r="AC14" s="214"/>
      <c r="AD14" s="1105" t="s">
        <v>9</v>
      </c>
      <c r="AE14" s="214"/>
      <c r="AF14" s="208"/>
    </row>
    <row r="15" spans="1:32" s="218" customFormat="1" ht="11.25" customHeight="1">
      <c r="A15" s="217"/>
      <c r="B15" s="507"/>
      <c r="C15" s="1104"/>
      <c r="D15" s="981" t="s">
        <v>378</v>
      </c>
      <c r="E15" s="1104"/>
      <c r="F15" s="1105" t="s">
        <v>9</v>
      </c>
      <c r="G15" s="213"/>
      <c r="H15" s="1105" t="s">
        <v>9</v>
      </c>
      <c r="I15" s="213"/>
      <c r="J15" s="1105" t="s">
        <v>9</v>
      </c>
      <c r="K15" s="213"/>
      <c r="L15" s="1105">
        <v>1</v>
      </c>
      <c r="M15" s="213"/>
      <c r="N15" s="1105" t="s">
        <v>9</v>
      </c>
      <c r="O15" s="213"/>
      <c r="P15" s="1105" t="s">
        <v>9</v>
      </c>
      <c r="Q15" s="213"/>
      <c r="R15" s="1105" t="s">
        <v>9</v>
      </c>
      <c r="S15" s="213"/>
      <c r="T15" s="1105" t="s">
        <v>9</v>
      </c>
      <c r="U15" s="213"/>
      <c r="V15" s="1105" t="s">
        <v>9</v>
      </c>
      <c r="W15" s="213"/>
      <c r="X15" s="1105" t="s">
        <v>9</v>
      </c>
      <c r="Y15" s="213"/>
      <c r="Z15" s="1105" t="s">
        <v>9</v>
      </c>
      <c r="AA15" s="213"/>
      <c r="AB15" s="1105" t="s">
        <v>9</v>
      </c>
      <c r="AC15" s="213"/>
      <c r="AD15" s="1105" t="s">
        <v>9</v>
      </c>
      <c r="AE15" s="213"/>
      <c r="AF15" s="208"/>
    </row>
    <row r="16" spans="1:32" s="218" customFormat="1" ht="11.25" customHeight="1">
      <c r="A16" s="217"/>
      <c r="B16" s="507"/>
      <c r="C16" s="1104"/>
      <c r="D16" s="981" t="s">
        <v>379</v>
      </c>
      <c r="E16" s="1104"/>
      <c r="F16" s="1105" t="s">
        <v>9</v>
      </c>
      <c r="G16" s="213"/>
      <c r="H16" s="1105" t="s">
        <v>9</v>
      </c>
      <c r="I16" s="213"/>
      <c r="J16" s="1105" t="s">
        <v>9</v>
      </c>
      <c r="K16" s="213"/>
      <c r="L16" s="1105" t="s">
        <v>9</v>
      </c>
      <c r="M16" s="213"/>
      <c r="N16" s="1105">
        <v>1</v>
      </c>
      <c r="O16" s="213"/>
      <c r="P16" s="1105" t="s">
        <v>9</v>
      </c>
      <c r="Q16" s="213"/>
      <c r="R16" s="1105" t="s">
        <v>9</v>
      </c>
      <c r="S16" s="213"/>
      <c r="T16" s="1105" t="s">
        <v>9</v>
      </c>
      <c r="U16" s="213"/>
      <c r="V16" s="1105" t="s">
        <v>9</v>
      </c>
      <c r="W16" s="213"/>
      <c r="X16" s="1105" t="s">
        <v>9</v>
      </c>
      <c r="Y16" s="213"/>
      <c r="Z16" s="1105" t="s">
        <v>9</v>
      </c>
      <c r="AA16" s="213"/>
      <c r="AB16" s="1105" t="s">
        <v>9</v>
      </c>
      <c r="AC16" s="213"/>
      <c r="AD16" s="1105" t="s">
        <v>9</v>
      </c>
      <c r="AE16" s="213"/>
      <c r="AF16" s="208"/>
    </row>
    <row r="17" spans="1:35" s="218" customFormat="1" ht="11.25" customHeight="1">
      <c r="A17" s="217"/>
      <c r="B17" s="507"/>
      <c r="C17" s="1104"/>
      <c r="D17" s="1107" t="s">
        <v>380</v>
      </c>
      <c r="E17" s="1108"/>
      <c r="F17" s="1105" t="s">
        <v>9</v>
      </c>
      <c r="G17" s="1109"/>
      <c r="H17" s="1105" t="s">
        <v>9</v>
      </c>
      <c r="I17" s="1109"/>
      <c r="J17" s="1105">
        <v>12</v>
      </c>
      <c r="K17" s="1109"/>
      <c r="L17" s="1105" t="s">
        <v>9</v>
      </c>
      <c r="M17" s="1109"/>
      <c r="N17" s="1105" t="s">
        <v>9</v>
      </c>
      <c r="O17" s="1109"/>
      <c r="P17" s="1105" t="s">
        <v>9</v>
      </c>
      <c r="Q17" s="1109"/>
      <c r="R17" s="1105" t="s">
        <v>9</v>
      </c>
      <c r="S17" s="1109"/>
      <c r="T17" s="1105" t="s">
        <v>9</v>
      </c>
      <c r="U17" s="1109"/>
      <c r="V17" s="1105" t="s">
        <v>9</v>
      </c>
      <c r="W17" s="1109"/>
      <c r="X17" s="1105" t="s">
        <v>9</v>
      </c>
      <c r="Y17" s="1109"/>
      <c r="Z17" s="1105" t="s">
        <v>9</v>
      </c>
      <c r="AA17" s="1109"/>
      <c r="AB17" s="1105" t="s">
        <v>9</v>
      </c>
      <c r="AC17" s="1109"/>
      <c r="AD17" s="1105" t="s">
        <v>9</v>
      </c>
      <c r="AE17" s="1109"/>
      <c r="AF17" s="208"/>
    </row>
    <row r="18" spans="1:35" s="243" customFormat="1" ht="12.75" customHeight="1">
      <c r="A18" s="905"/>
      <c r="B18" s="1110"/>
      <c r="C18" s="757" t="s">
        <v>492</v>
      </c>
      <c r="D18" s="944"/>
      <c r="E18" s="944"/>
      <c r="F18" s="1102">
        <v>3</v>
      </c>
      <c r="G18" s="511"/>
      <c r="H18" s="1102">
        <v>6</v>
      </c>
      <c r="I18" s="511"/>
      <c r="J18" s="1102">
        <v>7</v>
      </c>
      <c r="K18" s="511"/>
      <c r="L18" s="1102">
        <v>3</v>
      </c>
      <c r="M18" s="511"/>
      <c r="N18" s="1102">
        <v>6</v>
      </c>
      <c r="O18" s="511"/>
      <c r="P18" s="1102">
        <v>6</v>
      </c>
      <c r="Q18" s="511"/>
      <c r="R18" s="1102">
        <v>3</v>
      </c>
      <c r="S18" s="511"/>
      <c r="T18" s="1102">
        <v>3</v>
      </c>
      <c r="U18" s="511"/>
      <c r="V18" s="1102">
        <v>1</v>
      </c>
      <c r="W18" s="511"/>
      <c r="X18" s="1102">
        <v>2</v>
      </c>
      <c r="Y18" s="511"/>
      <c r="Z18" s="1102">
        <v>7</v>
      </c>
      <c r="AA18" s="511"/>
      <c r="AB18" s="1102">
        <v>1</v>
      </c>
      <c r="AC18" s="511"/>
      <c r="AD18" s="1102">
        <v>2</v>
      </c>
      <c r="AE18" s="214"/>
      <c r="AF18" s="242"/>
    </row>
    <row r="19" spans="1:35" s="1114" customFormat="1" ht="13.5" customHeight="1">
      <c r="A19" s="1111"/>
      <c r="B19" s="1112"/>
      <c r="C19" s="757" t="s">
        <v>493</v>
      </c>
      <c r="D19" s="757"/>
      <c r="E19" s="757"/>
      <c r="F19" s="1113">
        <v>1099</v>
      </c>
      <c r="G19" s="511"/>
      <c r="H19" s="1113">
        <v>798</v>
      </c>
      <c r="I19" s="511"/>
      <c r="J19" s="1113">
        <v>4028</v>
      </c>
      <c r="K19" s="511"/>
      <c r="L19" s="1113">
        <v>952</v>
      </c>
      <c r="M19" s="511"/>
      <c r="N19" s="1113">
        <v>77896</v>
      </c>
      <c r="O19" s="511"/>
      <c r="P19" s="1113">
        <v>9432</v>
      </c>
      <c r="Q19" s="511"/>
      <c r="R19" s="1113">
        <v>4569</v>
      </c>
      <c r="S19" s="511"/>
      <c r="T19" s="1113">
        <v>3056</v>
      </c>
      <c r="U19" s="511"/>
      <c r="V19" s="1113">
        <v>39</v>
      </c>
      <c r="W19" s="511"/>
      <c r="X19" s="1113">
        <v>2848</v>
      </c>
      <c r="Y19" s="511"/>
      <c r="Z19" s="1113">
        <v>120779</v>
      </c>
      <c r="AA19" s="511"/>
      <c r="AB19" s="1113">
        <v>3543</v>
      </c>
      <c r="AC19" s="511"/>
      <c r="AD19" s="1113">
        <v>1200</v>
      </c>
      <c r="AE19" s="214"/>
      <c r="AF19" s="244"/>
    </row>
    <row r="20" spans="1:35" ht="11.25" customHeight="1">
      <c r="A20" s="205"/>
      <c r="B20" s="504"/>
      <c r="C20" s="1417" t="s">
        <v>163</v>
      </c>
      <c r="D20" s="1417"/>
      <c r="E20" s="216"/>
      <c r="F20" s="1115" t="s">
        <v>9</v>
      </c>
      <c r="G20" s="214"/>
      <c r="H20" s="1115" t="s">
        <v>9</v>
      </c>
      <c r="I20" s="214"/>
      <c r="J20" s="1115" t="s">
        <v>9</v>
      </c>
      <c r="K20" s="214"/>
      <c r="L20" s="1115" t="s">
        <v>9</v>
      </c>
      <c r="M20" s="214"/>
      <c r="N20" s="1115" t="s">
        <v>9</v>
      </c>
      <c r="O20" s="214"/>
      <c r="P20" s="1115" t="s">
        <v>9</v>
      </c>
      <c r="Q20" s="214"/>
      <c r="R20" s="1115" t="s">
        <v>9</v>
      </c>
      <c r="S20" s="214"/>
      <c r="T20" s="1115" t="s">
        <v>9</v>
      </c>
      <c r="U20" s="214"/>
      <c r="V20" s="1115" t="s">
        <v>9</v>
      </c>
      <c r="W20" s="214"/>
      <c r="X20" s="1115" t="s">
        <v>9</v>
      </c>
      <c r="Y20" s="214"/>
      <c r="Z20" s="1115" t="s">
        <v>9</v>
      </c>
      <c r="AA20" s="214"/>
      <c r="AB20" s="1115" t="s">
        <v>9</v>
      </c>
      <c r="AC20" s="214"/>
      <c r="AD20" s="1115" t="s">
        <v>9</v>
      </c>
      <c r="AE20" s="214"/>
      <c r="AF20" s="207"/>
    </row>
    <row r="21" spans="1:35" ht="11.25" customHeight="1">
      <c r="A21" s="205"/>
      <c r="B21" s="504"/>
      <c r="C21" s="1417" t="s">
        <v>162</v>
      </c>
      <c r="D21" s="1417"/>
      <c r="E21" s="216"/>
      <c r="F21" s="1115" t="s">
        <v>9</v>
      </c>
      <c r="G21" s="214"/>
      <c r="H21" s="1115" t="s">
        <v>9</v>
      </c>
      <c r="I21" s="214"/>
      <c r="J21" s="1115" t="s">
        <v>9</v>
      </c>
      <c r="K21" s="214"/>
      <c r="L21" s="1115" t="s">
        <v>9</v>
      </c>
      <c r="M21" s="214"/>
      <c r="N21" s="1115" t="s">
        <v>9</v>
      </c>
      <c r="O21" s="214"/>
      <c r="P21" s="1115" t="s">
        <v>9</v>
      </c>
      <c r="Q21" s="214"/>
      <c r="R21" s="1115" t="s">
        <v>9</v>
      </c>
      <c r="S21" s="214"/>
      <c r="T21" s="1115" t="s">
        <v>9</v>
      </c>
      <c r="U21" s="214"/>
      <c r="V21" s="1115" t="s">
        <v>9</v>
      </c>
      <c r="W21" s="214"/>
      <c r="X21" s="1115" t="s">
        <v>9</v>
      </c>
      <c r="Y21" s="214"/>
      <c r="Z21" s="1115" t="s">
        <v>9</v>
      </c>
      <c r="AA21" s="214"/>
      <c r="AB21" s="1115" t="s">
        <v>9</v>
      </c>
      <c r="AC21" s="214"/>
      <c r="AD21" s="1115" t="s">
        <v>9</v>
      </c>
      <c r="AE21" s="214"/>
      <c r="AF21" s="207"/>
    </row>
    <row r="22" spans="1:35" ht="11.25" customHeight="1">
      <c r="A22" s="205"/>
      <c r="B22" s="504"/>
      <c r="C22" s="1417" t="s">
        <v>161</v>
      </c>
      <c r="D22" s="1417"/>
      <c r="E22" s="216"/>
      <c r="F22" s="1115">
        <v>440</v>
      </c>
      <c r="G22" s="214"/>
      <c r="H22" s="1115">
        <v>600</v>
      </c>
      <c r="I22" s="214"/>
      <c r="J22" s="1115">
        <v>210</v>
      </c>
      <c r="K22" s="214"/>
      <c r="L22" s="1115">
        <v>373</v>
      </c>
      <c r="M22" s="214"/>
      <c r="N22" s="1115">
        <v>3462</v>
      </c>
      <c r="O22" s="214"/>
      <c r="P22" s="1115">
        <v>8583</v>
      </c>
      <c r="Q22" s="214"/>
      <c r="R22" s="1115">
        <v>4289</v>
      </c>
      <c r="S22" s="214"/>
      <c r="T22" s="1115">
        <v>3046</v>
      </c>
      <c r="U22" s="214"/>
      <c r="V22" s="1115" t="s">
        <v>9</v>
      </c>
      <c r="W22" s="214"/>
      <c r="X22" s="1115" t="s">
        <v>9</v>
      </c>
      <c r="Y22" s="214"/>
      <c r="Z22" s="1115">
        <v>120541</v>
      </c>
      <c r="AA22" s="214"/>
      <c r="AB22" s="1115" t="s">
        <v>9</v>
      </c>
      <c r="AC22" s="214"/>
      <c r="AD22" s="1115">
        <v>305</v>
      </c>
      <c r="AE22" s="214"/>
      <c r="AF22" s="207"/>
      <c r="AG22" s="221"/>
      <c r="AH22" s="221"/>
    </row>
    <row r="23" spans="1:35" ht="11.25" customHeight="1">
      <c r="A23" s="205"/>
      <c r="B23" s="504"/>
      <c r="C23" s="1417" t="s">
        <v>160</v>
      </c>
      <c r="D23" s="1417"/>
      <c r="E23" s="216"/>
      <c r="F23" s="1115" t="s">
        <v>9</v>
      </c>
      <c r="G23" s="1116"/>
      <c r="H23" s="1115" t="s">
        <v>9</v>
      </c>
      <c r="I23" s="214"/>
      <c r="J23" s="1115" t="s">
        <v>9</v>
      </c>
      <c r="K23" s="214"/>
      <c r="L23" s="1115" t="s">
        <v>9</v>
      </c>
      <c r="M23" s="214"/>
      <c r="N23" s="1115" t="s">
        <v>9</v>
      </c>
      <c r="O23" s="214"/>
      <c r="P23" s="1115" t="s">
        <v>9</v>
      </c>
      <c r="Q23" s="214"/>
      <c r="R23" s="1115" t="s">
        <v>9</v>
      </c>
      <c r="S23" s="214"/>
      <c r="T23" s="1115" t="s">
        <v>9</v>
      </c>
      <c r="U23" s="214"/>
      <c r="V23" s="1115" t="s">
        <v>9</v>
      </c>
      <c r="W23" s="214"/>
      <c r="X23" s="1115" t="s">
        <v>9</v>
      </c>
      <c r="Y23" s="214"/>
      <c r="Z23" s="1115" t="s">
        <v>9</v>
      </c>
      <c r="AA23" s="214"/>
      <c r="AB23" s="1115" t="s">
        <v>9</v>
      </c>
      <c r="AC23" s="214"/>
      <c r="AD23" s="1115" t="s">
        <v>9</v>
      </c>
      <c r="AE23" s="214"/>
      <c r="AF23" s="207"/>
    </row>
    <row r="24" spans="1:35" ht="11.25" customHeight="1">
      <c r="A24" s="205"/>
      <c r="B24" s="504"/>
      <c r="C24" s="1417" t="s">
        <v>159</v>
      </c>
      <c r="D24" s="1417"/>
      <c r="E24" s="216"/>
      <c r="F24" s="1115" t="s">
        <v>9</v>
      </c>
      <c r="G24" s="1116"/>
      <c r="H24" s="1115" t="s">
        <v>9</v>
      </c>
      <c r="I24" s="214"/>
      <c r="J24" s="1115" t="s">
        <v>9</v>
      </c>
      <c r="K24" s="214"/>
      <c r="L24" s="1115" t="s">
        <v>9</v>
      </c>
      <c r="M24" s="214"/>
      <c r="N24" s="1115" t="s">
        <v>9</v>
      </c>
      <c r="O24" s="214"/>
      <c r="P24" s="1115" t="s">
        <v>9</v>
      </c>
      <c r="Q24" s="214"/>
      <c r="R24" s="1115" t="s">
        <v>9</v>
      </c>
      <c r="S24" s="214"/>
      <c r="T24" s="1115" t="s">
        <v>9</v>
      </c>
      <c r="U24" s="214"/>
      <c r="V24" s="1115">
        <v>39</v>
      </c>
      <c r="W24" s="214"/>
      <c r="X24" s="1115" t="s">
        <v>9</v>
      </c>
      <c r="Y24" s="214"/>
      <c r="Z24" s="1115" t="s">
        <v>9</v>
      </c>
      <c r="AA24" s="214"/>
      <c r="AB24" s="1115" t="s">
        <v>9</v>
      </c>
      <c r="AC24" s="214"/>
      <c r="AD24" s="1115" t="s">
        <v>9</v>
      </c>
      <c r="AE24" s="214"/>
      <c r="AF24" s="207"/>
    </row>
    <row r="25" spans="1:35" ht="11.25" customHeight="1">
      <c r="A25" s="205"/>
      <c r="B25" s="504"/>
      <c r="C25" s="1417" t="s">
        <v>158</v>
      </c>
      <c r="D25" s="1417"/>
      <c r="E25" s="216"/>
      <c r="F25" s="1115" t="s">
        <v>9</v>
      </c>
      <c r="G25" s="1116"/>
      <c r="H25" s="1115" t="s">
        <v>9</v>
      </c>
      <c r="I25" s="214"/>
      <c r="J25" s="1115" t="s">
        <v>9</v>
      </c>
      <c r="K25" s="214"/>
      <c r="L25" s="1115" t="s">
        <v>9</v>
      </c>
      <c r="M25" s="214"/>
      <c r="N25" s="1115" t="s">
        <v>9</v>
      </c>
      <c r="O25" s="214"/>
      <c r="P25" s="1115" t="s">
        <v>9</v>
      </c>
      <c r="Q25" s="214"/>
      <c r="R25" s="1115" t="s">
        <v>9</v>
      </c>
      <c r="S25" s="214"/>
      <c r="T25" s="1115" t="s">
        <v>9</v>
      </c>
      <c r="U25" s="214"/>
      <c r="V25" s="1115" t="s">
        <v>9</v>
      </c>
      <c r="W25" s="214"/>
      <c r="X25" s="1115" t="s">
        <v>9</v>
      </c>
      <c r="Y25" s="214"/>
      <c r="Z25" s="1115" t="s">
        <v>9</v>
      </c>
      <c r="AA25" s="214"/>
      <c r="AB25" s="1115" t="s">
        <v>9</v>
      </c>
      <c r="AC25" s="214"/>
      <c r="AD25" s="1115" t="s">
        <v>9</v>
      </c>
      <c r="AE25" s="214"/>
      <c r="AF25" s="207"/>
    </row>
    <row r="26" spans="1:35" ht="11.25" customHeight="1">
      <c r="A26" s="205"/>
      <c r="B26" s="504"/>
      <c r="C26" s="1417" t="s">
        <v>157</v>
      </c>
      <c r="D26" s="1417"/>
      <c r="E26" s="216"/>
      <c r="F26" s="1115" t="s">
        <v>9</v>
      </c>
      <c r="G26" s="214"/>
      <c r="H26" s="1115" t="s">
        <v>9</v>
      </c>
      <c r="I26" s="214"/>
      <c r="J26" s="1115">
        <v>1648</v>
      </c>
      <c r="K26" s="214"/>
      <c r="L26" s="1115">
        <v>579</v>
      </c>
      <c r="M26" s="214"/>
      <c r="N26" s="1115">
        <v>702</v>
      </c>
      <c r="O26" s="214"/>
      <c r="P26" s="1115" t="s">
        <v>9</v>
      </c>
      <c r="Q26" s="214"/>
      <c r="R26" s="1115" t="s">
        <v>9</v>
      </c>
      <c r="S26" s="214"/>
      <c r="T26" s="1115">
        <v>10</v>
      </c>
      <c r="U26" s="214"/>
      <c r="V26" s="1115" t="s">
        <v>9</v>
      </c>
      <c r="W26" s="214"/>
      <c r="X26" s="1115">
        <v>2848</v>
      </c>
      <c r="Y26" s="214"/>
      <c r="Z26" s="1115" t="s">
        <v>9</v>
      </c>
      <c r="AA26" s="214"/>
      <c r="AB26" s="1115">
        <v>3543</v>
      </c>
      <c r="AC26" s="214"/>
      <c r="AD26" s="1115">
        <v>895</v>
      </c>
      <c r="AE26" s="214"/>
      <c r="AF26" s="207"/>
      <c r="AI26" s="221"/>
    </row>
    <row r="27" spans="1:35" ht="11.25" customHeight="1">
      <c r="A27" s="205"/>
      <c r="B27" s="504"/>
      <c r="C27" s="1417" t="s">
        <v>156</v>
      </c>
      <c r="D27" s="1417"/>
      <c r="E27" s="216"/>
      <c r="F27" s="1115">
        <v>139</v>
      </c>
      <c r="G27" s="1117"/>
      <c r="H27" s="1115">
        <v>198</v>
      </c>
      <c r="I27" s="1117"/>
      <c r="J27" s="1115">
        <v>2150</v>
      </c>
      <c r="K27" s="1117"/>
      <c r="L27" s="1115" t="s">
        <v>9</v>
      </c>
      <c r="M27" s="1117"/>
      <c r="N27" s="1115">
        <v>41</v>
      </c>
      <c r="O27" s="1117"/>
      <c r="P27" s="1115" t="s">
        <v>9</v>
      </c>
      <c r="Q27" s="1117"/>
      <c r="R27" s="1115" t="s">
        <v>9</v>
      </c>
      <c r="S27" s="1117"/>
      <c r="T27" s="1115" t="s">
        <v>9</v>
      </c>
      <c r="U27" s="1117"/>
      <c r="V27" s="1115" t="s">
        <v>9</v>
      </c>
      <c r="W27" s="1117"/>
      <c r="X27" s="1115" t="s">
        <v>9</v>
      </c>
      <c r="Y27" s="1117"/>
      <c r="Z27" s="1115" t="s">
        <v>9</v>
      </c>
      <c r="AA27" s="1117"/>
      <c r="AB27" s="1115" t="s">
        <v>9</v>
      </c>
      <c r="AC27" s="1117"/>
      <c r="AD27" s="1115" t="s">
        <v>9</v>
      </c>
      <c r="AE27" s="1117"/>
      <c r="AF27" s="207"/>
    </row>
    <row r="28" spans="1:35" ht="11.25" customHeight="1">
      <c r="A28" s="205"/>
      <c r="B28" s="504"/>
      <c r="C28" s="1417" t="s">
        <v>155</v>
      </c>
      <c r="D28" s="1417"/>
      <c r="E28" s="216"/>
      <c r="F28" s="1115" t="s">
        <v>9</v>
      </c>
      <c r="G28" s="1117"/>
      <c r="H28" s="1115" t="s">
        <v>9</v>
      </c>
      <c r="I28" s="1117"/>
      <c r="J28" s="1115">
        <v>20</v>
      </c>
      <c r="K28" s="1117"/>
      <c r="L28" s="1115" t="s">
        <v>9</v>
      </c>
      <c r="M28" s="1117"/>
      <c r="N28" s="1115" t="s">
        <v>9</v>
      </c>
      <c r="O28" s="1117"/>
      <c r="P28" s="1115" t="s">
        <v>9</v>
      </c>
      <c r="Q28" s="1117"/>
      <c r="R28" s="1115" t="s">
        <v>9</v>
      </c>
      <c r="S28" s="1117"/>
      <c r="T28" s="1115" t="s">
        <v>9</v>
      </c>
      <c r="U28" s="1117"/>
      <c r="V28" s="1115" t="s">
        <v>9</v>
      </c>
      <c r="W28" s="1117"/>
      <c r="X28" s="1115" t="s">
        <v>9</v>
      </c>
      <c r="Y28" s="1117"/>
      <c r="Z28" s="1115" t="s">
        <v>9</v>
      </c>
      <c r="AA28" s="1117"/>
      <c r="AB28" s="1115" t="s">
        <v>9</v>
      </c>
      <c r="AC28" s="1117"/>
      <c r="AD28" s="1115" t="s">
        <v>9</v>
      </c>
      <c r="AE28" s="1117"/>
      <c r="AF28" s="207"/>
    </row>
    <row r="29" spans="1:35" ht="11.25" customHeight="1">
      <c r="A29" s="205"/>
      <c r="B29" s="504"/>
      <c r="C29" s="1417" t="s">
        <v>154</v>
      </c>
      <c r="D29" s="1417"/>
      <c r="E29" s="216"/>
      <c r="F29" s="1115" t="s">
        <v>9</v>
      </c>
      <c r="G29" s="1117"/>
      <c r="H29" s="1115" t="s">
        <v>9</v>
      </c>
      <c r="I29" s="1117"/>
      <c r="J29" s="1115" t="s">
        <v>9</v>
      </c>
      <c r="K29" s="1117"/>
      <c r="L29" s="1115" t="s">
        <v>9</v>
      </c>
      <c r="M29" s="1117"/>
      <c r="N29" s="1115">
        <v>1819</v>
      </c>
      <c r="O29" s="1117"/>
      <c r="P29" s="1115" t="s">
        <v>9</v>
      </c>
      <c r="Q29" s="1117"/>
      <c r="R29" s="1115" t="s">
        <v>9</v>
      </c>
      <c r="S29" s="1117"/>
      <c r="T29" s="1115" t="s">
        <v>9</v>
      </c>
      <c r="U29" s="1117"/>
      <c r="V29" s="1115" t="s">
        <v>9</v>
      </c>
      <c r="W29" s="1117"/>
      <c r="X29" s="1115" t="s">
        <v>9</v>
      </c>
      <c r="Y29" s="1117"/>
      <c r="Z29" s="1115" t="s">
        <v>9</v>
      </c>
      <c r="AA29" s="1117"/>
      <c r="AB29" s="1115" t="s">
        <v>9</v>
      </c>
      <c r="AC29" s="1117"/>
      <c r="AD29" s="1115" t="s">
        <v>9</v>
      </c>
      <c r="AE29" s="1117"/>
      <c r="AF29" s="207"/>
      <c r="AG29" s="221"/>
    </row>
    <row r="30" spans="1:35" ht="11.25" customHeight="1">
      <c r="A30" s="205"/>
      <c r="B30" s="504"/>
      <c r="C30" s="1417" t="s">
        <v>153</v>
      </c>
      <c r="D30" s="1417"/>
      <c r="E30" s="225"/>
      <c r="F30" s="1115" t="s">
        <v>9</v>
      </c>
      <c r="G30" s="1117"/>
      <c r="H30" s="1115" t="s">
        <v>9</v>
      </c>
      <c r="I30" s="1117"/>
      <c r="J30" s="1115" t="s">
        <v>9</v>
      </c>
      <c r="K30" s="1117"/>
      <c r="L30" s="1115" t="s">
        <v>9</v>
      </c>
      <c r="M30" s="1117"/>
      <c r="N30" s="1115" t="s">
        <v>9</v>
      </c>
      <c r="O30" s="1117"/>
      <c r="P30" s="1115">
        <v>23</v>
      </c>
      <c r="Q30" s="1117"/>
      <c r="R30" s="1115" t="s">
        <v>9</v>
      </c>
      <c r="S30" s="1117"/>
      <c r="T30" s="1115" t="s">
        <v>9</v>
      </c>
      <c r="U30" s="1117"/>
      <c r="V30" s="1115" t="s">
        <v>9</v>
      </c>
      <c r="W30" s="1117"/>
      <c r="X30" s="1115" t="s">
        <v>9</v>
      </c>
      <c r="Y30" s="1117"/>
      <c r="Z30" s="1115" t="s">
        <v>9</v>
      </c>
      <c r="AA30" s="1117"/>
      <c r="AB30" s="1115" t="s">
        <v>9</v>
      </c>
      <c r="AC30" s="1117"/>
      <c r="AD30" s="1115" t="s">
        <v>9</v>
      </c>
      <c r="AE30" s="1117"/>
      <c r="AF30" s="207"/>
    </row>
    <row r="31" spans="1:35" ht="11.25" customHeight="1">
      <c r="A31" s="205"/>
      <c r="B31" s="504"/>
      <c r="C31" s="1417" t="s">
        <v>152</v>
      </c>
      <c r="D31" s="1417"/>
      <c r="E31" s="225"/>
      <c r="F31" s="1115" t="s">
        <v>9</v>
      </c>
      <c r="G31" s="1117"/>
      <c r="H31" s="1115" t="s">
        <v>9</v>
      </c>
      <c r="I31" s="1117"/>
      <c r="J31" s="1115" t="s">
        <v>9</v>
      </c>
      <c r="K31" s="1117"/>
      <c r="L31" s="1115" t="s">
        <v>9</v>
      </c>
      <c r="M31" s="1117"/>
      <c r="N31" s="1115" t="s">
        <v>9</v>
      </c>
      <c r="O31" s="1117"/>
      <c r="P31" s="1115" t="s">
        <v>9</v>
      </c>
      <c r="Q31" s="1117"/>
      <c r="R31" s="1115" t="s">
        <v>9</v>
      </c>
      <c r="S31" s="1117"/>
      <c r="T31" s="1115" t="s">
        <v>9</v>
      </c>
      <c r="U31" s="1117"/>
      <c r="V31" s="1115" t="s">
        <v>9</v>
      </c>
      <c r="W31" s="1117"/>
      <c r="X31" s="1115" t="s">
        <v>9</v>
      </c>
      <c r="Y31" s="1117"/>
      <c r="Z31" s="1115" t="s">
        <v>9</v>
      </c>
      <c r="AA31" s="1117"/>
      <c r="AB31" s="1115" t="s">
        <v>9</v>
      </c>
      <c r="AC31" s="1117"/>
      <c r="AD31" s="1115" t="s">
        <v>9</v>
      </c>
      <c r="AE31" s="1117"/>
      <c r="AF31" s="207"/>
    </row>
    <row r="32" spans="1:35" ht="11.25" customHeight="1">
      <c r="A32" s="205"/>
      <c r="B32" s="504"/>
      <c r="C32" s="1417" t="s">
        <v>151</v>
      </c>
      <c r="D32" s="1417"/>
      <c r="E32" s="225"/>
      <c r="F32" s="1115" t="s">
        <v>9</v>
      </c>
      <c r="G32" s="1117"/>
      <c r="H32" s="1115" t="s">
        <v>9</v>
      </c>
      <c r="I32" s="1117"/>
      <c r="J32" s="1115" t="s">
        <v>9</v>
      </c>
      <c r="K32" s="1117"/>
      <c r="L32" s="1115" t="s">
        <v>9</v>
      </c>
      <c r="M32" s="1117"/>
      <c r="N32" s="1115" t="s">
        <v>9</v>
      </c>
      <c r="O32" s="1117"/>
      <c r="P32" s="1115" t="s">
        <v>9</v>
      </c>
      <c r="Q32" s="1117"/>
      <c r="R32" s="1115" t="s">
        <v>9</v>
      </c>
      <c r="S32" s="1117"/>
      <c r="T32" s="1115" t="s">
        <v>9</v>
      </c>
      <c r="U32" s="1117"/>
      <c r="V32" s="1115" t="s">
        <v>9</v>
      </c>
      <c r="W32" s="1117"/>
      <c r="X32" s="1115" t="s">
        <v>9</v>
      </c>
      <c r="Y32" s="1117"/>
      <c r="Z32" s="1115" t="s">
        <v>9</v>
      </c>
      <c r="AA32" s="1117"/>
      <c r="AB32" s="1115" t="s">
        <v>9</v>
      </c>
      <c r="AC32" s="1117"/>
      <c r="AD32" s="1115" t="s">
        <v>9</v>
      </c>
      <c r="AE32" s="1117"/>
      <c r="AF32" s="207"/>
    </row>
    <row r="33" spans="1:33" ht="11.25" customHeight="1">
      <c r="A33" s="205"/>
      <c r="B33" s="504"/>
      <c r="C33" s="1417" t="s">
        <v>150</v>
      </c>
      <c r="D33" s="1417"/>
      <c r="E33" s="225"/>
      <c r="F33" s="1115" t="s">
        <v>9</v>
      </c>
      <c r="G33" s="1117"/>
      <c r="H33" s="1115" t="s">
        <v>9</v>
      </c>
      <c r="I33" s="1117"/>
      <c r="J33" s="1115" t="s">
        <v>9</v>
      </c>
      <c r="K33" s="1117"/>
      <c r="L33" s="1115" t="s">
        <v>9</v>
      </c>
      <c r="M33" s="1117"/>
      <c r="N33" s="1115">
        <v>71872</v>
      </c>
      <c r="O33" s="1117"/>
      <c r="P33" s="1115" t="s">
        <v>9</v>
      </c>
      <c r="Q33" s="1117"/>
      <c r="R33" s="1115">
        <v>280</v>
      </c>
      <c r="S33" s="1117"/>
      <c r="T33" s="1115" t="s">
        <v>9</v>
      </c>
      <c r="U33" s="1117"/>
      <c r="V33" s="1115" t="s">
        <v>9</v>
      </c>
      <c r="W33" s="1117"/>
      <c r="X33" s="1115" t="s">
        <v>9</v>
      </c>
      <c r="Y33" s="1117"/>
      <c r="Z33" s="1115">
        <v>227</v>
      </c>
      <c r="AA33" s="1117"/>
      <c r="AB33" s="1115" t="s">
        <v>9</v>
      </c>
      <c r="AC33" s="1117"/>
      <c r="AD33" s="1115" t="s">
        <v>9</v>
      </c>
      <c r="AE33" s="1117"/>
      <c r="AF33" s="207"/>
    </row>
    <row r="34" spans="1:33" ht="11.25" customHeight="1">
      <c r="A34" s="205">
        <v>4661</v>
      </c>
      <c r="B34" s="504"/>
      <c r="C34" s="1491" t="s">
        <v>149</v>
      </c>
      <c r="D34" s="1491"/>
      <c r="E34" s="225"/>
      <c r="F34" s="1115" t="s">
        <v>9</v>
      </c>
      <c r="G34" s="1117"/>
      <c r="H34" s="1115" t="s">
        <v>9</v>
      </c>
      <c r="I34" s="1117"/>
      <c r="J34" s="1115" t="s">
        <v>9</v>
      </c>
      <c r="K34" s="1117"/>
      <c r="L34" s="1115" t="s">
        <v>9</v>
      </c>
      <c r="M34" s="1117"/>
      <c r="N34" s="1115" t="s">
        <v>9</v>
      </c>
      <c r="O34" s="1117"/>
      <c r="P34" s="1115" t="s">
        <v>9</v>
      </c>
      <c r="Q34" s="1117"/>
      <c r="R34" s="1115" t="s">
        <v>9</v>
      </c>
      <c r="S34" s="1117"/>
      <c r="T34" s="1115" t="s">
        <v>9</v>
      </c>
      <c r="U34" s="1117"/>
      <c r="V34" s="1115" t="s">
        <v>9</v>
      </c>
      <c r="W34" s="1117"/>
      <c r="X34" s="1115" t="s">
        <v>9</v>
      </c>
      <c r="Y34" s="1117"/>
      <c r="Z34" s="1115" t="s">
        <v>9</v>
      </c>
      <c r="AA34" s="1117"/>
      <c r="AB34" s="1115" t="s">
        <v>9</v>
      </c>
      <c r="AC34" s="1117"/>
      <c r="AD34" s="1115" t="s">
        <v>9</v>
      </c>
      <c r="AE34" s="1117"/>
      <c r="AF34" s="207"/>
    </row>
    <row r="35" spans="1:33" ht="11.25" customHeight="1">
      <c r="A35" s="205"/>
      <c r="B35" s="504"/>
      <c r="C35" s="1417" t="s">
        <v>148</v>
      </c>
      <c r="D35" s="1417"/>
      <c r="E35" s="225"/>
      <c r="F35" s="1115">
        <v>520</v>
      </c>
      <c r="G35" s="1117"/>
      <c r="H35" s="1115" t="s">
        <v>9</v>
      </c>
      <c r="I35" s="1117"/>
      <c r="J35" s="1115" t="s">
        <v>9</v>
      </c>
      <c r="K35" s="1117"/>
      <c r="L35" s="1115" t="s">
        <v>9</v>
      </c>
      <c r="M35" s="1117"/>
      <c r="N35" s="1115" t="s">
        <v>9</v>
      </c>
      <c r="O35" s="1117"/>
      <c r="P35" s="1115" t="s">
        <v>9</v>
      </c>
      <c r="Q35" s="1117"/>
      <c r="R35" s="1115" t="s">
        <v>9</v>
      </c>
      <c r="S35" s="1117"/>
      <c r="T35" s="1115" t="s">
        <v>9</v>
      </c>
      <c r="U35" s="1117"/>
      <c r="V35" s="1115" t="s">
        <v>9</v>
      </c>
      <c r="W35" s="1117"/>
      <c r="X35" s="1115" t="s">
        <v>9</v>
      </c>
      <c r="Y35" s="1117"/>
      <c r="Z35" s="1115" t="s">
        <v>9</v>
      </c>
      <c r="AA35" s="1117"/>
      <c r="AB35" s="1115" t="s">
        <v>9</v>
      </c>
      <c r="AC35" s="1117"/>
      <c r="AD35" s="1115" t="s">
        <v>9</v>
      </c>
      <c r="AE35" s="1117"/>
      <c r="AF35" s="207"/>
    </row>
    <row r="36" spans="1:33" ht="11.25" customHeight="1">
      <c r="A36" s="205"/>
      <c r="B36" s="504"/>
      <c r="C36" s="1417" t="s">
        <v>147</v>
      </c>
      <c r="D36" s="1417"/>
      <c r="E36" s="225"/>
      <c r="F36" s="1115" t="s">
        <v>9</v>
      </c>
      <c r="G36" s="1117"/>
      <c r="H36" s="1115" t="s">
        <v>9</v>
      </c>
      <c r="I36" s="1117"/>
      <c r="J36" s="1115" t="s">
        <v>9</v>
      </c>
      <c r="K36" s="1117"/>
      <c r="L36" s="1115" t="s">
        <v>9</v>
      </c>
      <c r="M36" s="1117"/>
      <c r="N36" s="1115" t="s">
        <v>9</v>
      </c>
      <c r="O36" s="1117"/>
      <c r="P36" s="1115" t="s">
        <v>9</v>
      </c>
      <c r="Q36" s="1117"/>
      <c r="R36" s="1115" t="s">
        <v>9</v>
      </c>
      <c r="S36" s="1117"/>
      <c r="T36" s="1115" t="s">
        <v>9</v>
      </c>
      <c r="U36" s="1117"/>
      <c r="V36" s="1115" t="s">
        <v>9</v>
      </c>
      <c r="W36" s="1117"/>
      <c r="X36" s="1115" t="s">
        <v>9</v>
      </c>
      <c r="Y36" s="1117"/>
      <c r="Z36" s="1115" t="s">
        <v>9</v>
      </c>
      <c r="AA36" s="1117"/>
      <c r="AB36" s="1115" t="s">
        <v>9</v>
      </c>
      <c r="AC36" s="1117"/>
      <c r="AD36" s="1115" t="s">
        <v>9</v>
      </c>
      <c r="AE36" s="1117"/>
      <c r="AF36" s="207"/>
    </row>
    <row r="37" spans="1:33" ht="11.25" customHeight="1">
      <c r="A37" s="205"/>
      <c r="B37" s="504"/>
      <c r="C37" s="1417" t="s">
        <v>453</v>
      </c>
      <c r="D37" s="1417"/>
      <c r="E37" s="225"/>
      <c r="F37" s="1115" t="s">
        <v>9</v>
      </c>
      <c r="G37" s="214"/>
      <c r="H37" s="1115" t="s">
        <v>9</v>
      </c>
      <c r="I37" s="214"/>
      <c r="J37" s="1115" t="s">
        <v>9</v>
      </c>
      <c r="K37" s="214"/>
      <c r="L37" s="1115" t="s">
        <v>9</v>
      </c>
      <c r="M37" s="214"/>
      <c r="N37" s="1115" t="s">
        <v>9</v>
      </c>
      <c r="O37" s="214"/>
      <c r="P37" s="1115">
        <v>826</v>
      </c>
      <c r="Q37" s="214"/>
      <c r="R37" s="1115" t="s">
        <v>9</v>
      </c>
      <c r="S37" s="214"/>
      <c r="T37" s="1115" t="s">
        <v>9</v>
      </c>
      <c r="U37" s="214"/>
      <c r="V37" s="1115" t="s">
        <v>9</v>
      </c>
      <c r="W37" s="214"/>
      <c r="X37" s="1115" t="s">
        <v>9</v>
      </c>
      <c r="Y37" s="214"/>
      <c r="Z37" s="1115">
        <v>11</v>
      </c>
      <c r="AA37" s="214"/>
      <c r="AB37" s="1115" t="s">
        <v>9</v>
      </c>
      <c r="AC37" s="214"/>
      <c r="AD37" s="1115" t="s">
        <v>9</v>
      </c>
      <c r="AE37" s="214"/>
      <c r="AF37" s="207"/>
    </row>
    <row r="38" spans="1:33" ht="11.25" customHeight="1">
      <c r="A38" s="205"/>
      <c r="B38" s="504"/>
      <c r="C38" s="1417" t="s">
        <v>146</v>
      </c>
      <c r="D38" s="1417"/>
      <c r="E38" s="225"/>
      <c r="F38" s="1115" t="s">
        <v>9</v>
      </c>
      <c r="G38" s="214"/>
      <c r="H38" s="1115" t="s">
        <v>9</v>
      </c>
      <c r="I38" s="214"/>
      <c r="J38" s="1115" t="s">
        <v>9</v>
      </c>
      <c r="K38" s="214"/>
      <c r="L38" s="1115" t="s">
        <v>9</v>
      </c>
      <c r="M38" s="214"/>
      <c r="N38" s="1115" t="s">
        <v>9</v>
      </c>
      <c r="O38" s="214"/>
      <c r="P38" s="1115" t="s">
        <v>9</v>
      </c>
      <c r="Q38" s="214"/>
      <c r="R38" s="1115" t="s">
        <v>9</v>
      </c>
      <c r="S38" s="214"/>
      <c r="T38" s="1115" t="s">
        <v>9</v>
      </c>
      <c r="U38" s="214"/>
      <c r="V38" s="1115" t="s">
        <v>9</v>
      </c>
      <c r="W38" s="214"/>
      <c r="X38" s="1115" t="s">
        <v>9</v>
      </c>
      <c r="Y38" s="214"/>
      <c r="Z38" s="1115" t="s">
        <v>9</v>
      </c>
      <c r="AA38" s="214"/>
      <c r="AB38" s="1115" t="s">
        <v>9</v>
      </c>
      <c r="AC38" s="214"/>
      <c r="AD38" s="1115" t="s">
        <v>9</v>
      </c>
      <c r="AE38" s="214"/>
      <c r="AF38" s="207"/>
    </row>
    <row r="39" spans="1:33" ht="11.25" customHeight="1">
      <c r="A39" s="205"/>
      <c r="B39" s="504"/>
      <c r="C39" s="1417" t="s">
        <v>145</v>
      </c>
      <c r="D39" s="1417"/>
      <c r="E39" s="225"/>
      <c r="F39" s="1115" t="s">
        <v>9</v>
      </c>
      <c r="G39" s="214"/>
      <c r="H39" s="1115" t="s">
        <v>9</v>
      </c>
      <c r="I39" s="214"/>
      <c r="J39" s="1115" t="s">
        <v>9</v>
      </c>
      <c r="K39" s="214"/>
      <c r="L39" s="1115" t="s">
        <v>9</v>
      </c>
      <c r="M39" s="214"/>
      <c r="N39" s="1115" t="s">
        <v>9</v>
      </c>
      <c r="O39" s="214"/>
      <c r="P39" s="1115" t="s">
        <v>9</v>
      </c>
      <c r="Q39" s="214"/>
      <c r="R39" s="1115" t="s">
        <v>9</v>
      </c>
      <c r="S39" s="214"/>
      <c r="T39" s="1115" t="s">
        <v>9</v>
      </c>
      <c r="U39" s="214"/>
      <c r="V39" s="1115" t="s">
        <v>9</v>
      </c>
      <c r="W39" s="214"/>
      <c r="X39" s="1115" t="s">
        <v>9</v>
      </c>
      <c r="Y39" s="214"/>
      <c r="Z39" s="1115" t="s">
        <v>9</v>
      </c>
      <c r="AA39" s="214"/>
      <c r="AB39" s="1115" t="s">
        <v>9</v>
      </c>
      <c r="AC39" s="214"/>
      <c r="AD39" s="1115" t="s">
        <v>9</v>
      </c>
      <c r="AE39" s="214"/>
      <c r="AF39" s="207"/>
    </row>
    <row r="40" spans="1:33" s="218" customFormat="1" ht="11.25" customHeight="1">
      <c r="A40" s="217"/>
      <c r="B40" s="507"/>
      <c r="C40" s="1417" t="s">
        <v>144</v>
      </c>
      <c r="D40" s="1417"/>
      <c r="E40" s="216"/>
      <c r="F40" s="1115" t="s">
        <v>9</v>
      </c>
      <c r="G40" s="214"/>
      <c r="H40" s="1115" t="s">
        <v>9</v>
      </c>
      <c r="I40" s="214"/>
      <c r="J40" s="1115" t="s">
        <v>9</v>
      </c>
      <c r="K40" s="214"/>
      <c r="L40" s="1115" t="s">
        <v>9</v>
      </c>
      <c r="M40" s="214"/>
      <c r="N40" s="1115" t="s">
        <v>9</v>
      </c>
      <c r="O40" s="214"/>
      <c r="P40" s="1115" t="s">
        <v>9</v>
      </c>
      <c r="Q40" s="214"/>
      <c r="R40" s="1115" t="s">
        <v>9</v>
      </c>
      <c r="S40" s="214"/>
      <c r="T40" s="1115" t="s">
        <v>9</v>
      </c>
      <c r="U40" s="214"/>
      <c r="V40" s="1115" t="s">
        <v>9</v>
      </c>
      <c r="W40" s="214"/>
      <c r="X40" s="1115" t="s">
        <v>9</v>
      </c>
      <c r="Y40" s="214"/>
      <c r="Z40" s="1115" t="s">
        <v>9</v>
      </c>
      <c r="AA40" s="214"/>
      <c r="AB40" s="1115" t="s">
        <v>9</v>
      </c>
      <c r="AC40" s="214"/>
      <c r="AD40" s="1115" t="s">
        <v>9</v>
      </c>
      <c r="AE40" s="214"/>
      <c r="AF40" s="208"/>
    </row>
    <row r="41" spans="1:33" s="218" customFormat="1" ht="11.25" customHeight="1">
      <c r="A41" s="217"/>
      <c r="B41" s="507"/>
      <c r="C41" s="1492" t="s">
        <v>143</v>
      </c>
      <c r="D41" s="1492"/>
      <c r="E41" s="225"/>
      <c r="F41" s="1115" t="s">
        <v>9</v>
      </c>
      <c r="G41" s="214"/>
      <c r="H41" s="1115" t="s">
        <v>9</v>
      </c>
      <c r="I41" s="214"/>
      <c r="J41" s="1115" t="s">
        <v>9</v>
      </c>
      <c r="K41" s="214"/>
      <c r="L41" s="1115" t="s">
        <v>9</v>
      </c>
      <c r="M41" s="214"/>
      <c r="N41" s="1115" t="s">
        <v>9</v>
      </c>
      <c r="O41" s="214"/>
      <c r="P41" s="1115" t="s">
        <v>9</v>
      </c>
      <c r="Q41" s="214"/>
      <c r="R41" s="1115" t="s">
        <v>9</v>
      </c>
      <c r="S41" s="214"/>
      <c r="T41" s="1115" t="s">
        <v>9</v>
      </c>
      <c r="U41" s="214"/>
      <c r="V41" s="1115" t="s">
        <v>9</v>
      </c>
      <c r="W41" s="214"/>
      <c r="X41" s="1115" t="s">
        <v>9</v>
      </c>
      <c r="Y41" s="214"/>
      <c r="Z41" s="1115" t="s">
        <v>9</v>
      </c>
      <c r="AA41" s="214"/>
      <c r="AB41" s="1115" t="s">
        <v>9</v>
      </c>
      <c r="AC41" s="214"/>
      <c r="AD41" s="1115" t="s">
        <v>9</v>
      </c>
      <c r="AE41" s="214"/>
      <c r="AF41" s="208"/>
    </row>
    <row r="42" spans="1:33" s="243" customFormat="1" ht="11.25" customHeight="1">
      <c r="A42" s="241"/>
      <c r="B42" s="1118"/>
      <c r="C42" s="757" t="s">
        <v>490</v>
      </c>
      <c r="D42" s="475"/>
      <c r="E42" s="1119"/>
      <c r="F42" s="1120">
        <v>27</v>
      </c>
      <c r="G42" s="511"/>
      <c r="H42" s="1120">
        <v>14</v>
      </c>
      <c r="I42" s="511"/>
      <c r="J42" s="1120">
        <v>13.9</v>
      </c>
      <c r="K42" s="511"/>
      <c r="L42" s="1120">
        <v>13.3</v>
      </c>
      <c r="M42" s="511"/>
      <c r="N42" s="1120">
        <v>26.4</v>
      </c>
      <c r="O42" s="511"/>
      <c r="P42" s="1120">
        <v>14.5</v>
      </c>
      <c r="Q42" s="511"/>
      <c r="R42" s="1120">
        <v>12.7</v>
      </c>
      <c r="S42" s="511"/>
      <c r="T42" s="1120">
        <v>31.4</v>
      </c>
      <c r="U42" s="511"/>
      <c r="V42" s="1120">
        <v>48</v>
      </c>
      <c r="W42" s="511"/>
      <c r="X42" s="1120">
        <v>12</v>
      </c>
      <c r="Y42" s="511"/>
      <c r="Z42" s="1120">
        <v>35</v>
      </c>
      <c r="AA42" s="511"/>
      <c r="AB42" s="1120">
        <v>12</v>
      </c>
      <c r="AC42" s="511"/>
      <c r="AD42" s="1120">
        <v>12</v>
      </c>
      <c r="AE42" s="214"/>
      <c r="AF42" s="242"/>
    </row>
    <row r="43" spans="1:33" s="243" customFormat="1" ht="9" customHeight="1">
      <c r="A43" s="241"/>
      <c r="B43" s="1118"/>
      <c r="C43" s="757" t="s">
        <v>491</v>
      </c>
      <c r="D43" s="475"/>
      <c r="E43" s="757"/>
      <c r="F43" s="1113"/>
      <c r="G43" s="511"/>
      <c r="H43" s="1113"/>
      <c r="I43" s="511"/>
      <c r="J43" s="1113"/>
      <c r="K43" s="511"/>
      <c r="L43" s="1113"/>
      <c r="M43" s="511"/>
      <c r="N43" s="1113"/>
      <c r="O43" s="511"/>
      <c r="P43" s="1113"/>
      <c r="Q43" s="511"/>
      <c r="R43" s="1113"/>
      <c r="S43" s="511"/>
      <c r="T43" s="1113"/>
      <c r="U43" s="511"/>
      <c r="V43" s="1113"/>
      <c r="W43" s="511"/>
      <c r="X43" s="1113"/>
      <c r="Y43" s="511"/>
      <c r="Z43" s="1113"/>
      <c r="AA43" s="511"/>
      <c r="AB43" s="1113"/>
      <c r="AC43" s="511"/>
      <c r="AD43" s="1113"/>
      <c r="AE43" s="214"/>
      <c r="AF43" s="242"/>
    </row>
    <row r="44" spans="1:33" ht="9.75" customHeight="1">
      <c r="A44" s="205"/>
      <c r="B44" s="504"/>
      <c r="C44" s="1121"/>
      <c r="D44" s="1122" t="s">
        <v>142</v>
      </c>
      <c r="E44" s="1123"/>
      <c r="F44" s="1124">
        <v>1.1000000000000001</v>
      </c>
      <c r="G44" s="214"/>
      <c r="H44" s="1124">
        <v>1.8</v>
      </c>
      <c r="I44" s="214"/>
      <c r="J44" s="1124">
        <v>1.5</v>
      </c>
      <c r="K44" s="214"/>
      <c r="L44" s="1124">
        <v>1</v>
      </c>
      <c r="M44" s="214"/>
      <c r="N44" s="1124">
        <v>0.9</v>
      </c>
      <c r="O44" s="214"/>
      <c r="P44" s="1124">
        <v>2</v>
      </c>
      <c r="Q44" s="214"/>
      <c r="R44" s="1124">
        <v>1.3</v>
      </c>
      <c r="S44" s="214"/>
      <c r="T44" s="1124">
        <v>1.1000000000000001</v>
      </c>
      <c r="U44" s="214"/>
      <c r="V44" s="1124">
        <v>1.2</v>
      </c>
      <c r="W44" s="214"/>
      <c r="X44" s="1124">
        <v>1.1000000000000001</v>
      </c>
      <c r="Y44" s="214"/>
      <c r="Z44" s="1124">
        <v>1.1000000000000001</v>
      </c>
      <c r="AA44" s="214"/>
      <c r="AB44" s="1124">
        <v>0.9</v>
      </c>
      <c r="AC44" s="214"/>
      <c r="AD44" s="1124">
        <v>1.9</v>
      </c>
      <c r="AE44" s="214"/>
      <c r="AF44" s="207"/>
      <c r="AG44" s="1125"/>
    </row>
    <row r="45" spans="1:33" ht="9.75" customHeight="1">
      <c r="A45" s="205"/>
      <c r="B45" s="504"/>
      <c r="C45" s="1121"/>
      <c r="D45" s="1123" t="s">
        <v>141</v>
      </c>
      <c r="E45" s="1123"/>
      <c r="F45" s="1124">
        <v>-1.1000000000000001</v>
      </c>
      <c r="G45" s="214"/>
      <c r="H45" s="1124">
        <v>-1.7</v>
      </c>
      <c r="I45" s="214"/>
      <c r="J45" s="1124">
        <v>-2</v>
      </c>
      <c r="K45" s="214"/>
      <c r="L45" s="1124">
        <v>-2.5</v>
      </c>
      <c r="M45" s="214"/>
      <c r="N45" s="1124">
        <v>-1.7</v>
      </c>
      <c r="O45" s="214"/>
      <c r="P45" s="1124">
        <v>-1.2</v>
      </c>
      <c r="Q45" s="214"/>
      <c r="R45" s="1124">
        <v>-2.2000000000000002</v>
      </c>
      <c r="S45" s="214"/>
      <c r="T45" s="1124">
        <v>-1.5</v>
      </c>
      <c r="U45" s="214"/>
      <c r="V45" s="1124">
        <v>-0.5</v>
      </c>
      <c r="W45" s="214"/>
      <c r="X45" s="1124">
        <v>-2.5</v>
      </c>
      <c r="Y45" s="214"/>
      <c r="Z45" s="1124">
        <v>-1.6</v>
      </c>
      <c r="AA45" s="214"/>
      <c r="AB45" s="1124">
        <v>-2.7</v>
      </c>
      <c r="AC45" s="214"/>
      <c r="AD45" s="1124">
        <v>-0.9</v>
      </c>
      <c r="AE45" s="214"/>
      <c r="AF45" s="207"/>
    </row>
    <row r="46" spans="1:33" ht="25.5" customHeight="1">
      <c r="A46" s="205"/>
      <c r="B46" s="504"/>
      <c r="C46" s="1489" t="s">
        <v>382</v>
      </c>
      <c r="D46" s="1490"/>
      <c r="E46" s="1490"/>
      <c r="F46" s="1490"/>
      <c r="G46" s="1490"/>
      <c r="H46" s="1490"/>
      <c r="I46" s="1490"/>
      <c r="J46" s="1490"/>
      <c r="K46" s="1490"/>
      <c r="L46" s="1490"/>
      <c r="M46" s="1490"/>
      <c r="N46" s="1490"/>
      <c r="O46" s="1490"/>
      <c r="P46" s="1490"/>
      <c r="Q46" s="1490"/>
      <c r="R46" s="1490"/>
      <c r="S46" s="1490"/>
      <c r="T46" s="1490"/>
      <c r="U46" s="1490"/>
      <c r="V46" s="1490"/>
      <c r="W46" s="1490"/>
      <c r="X46" s="1490"/>
      <c r="Y46" s="1490"/>
      <c r="Z46" s="1490"/>
      <c r="AA46" s="1490"/>
      <c r="AB46" s="1490"/>
      <c r="AC46" s="1490"/>
      <c r="AD46" s="1490"/>
      <c r="AE46" s="214"/>
      <c r="AF46" s="207"/>
    </row>
    <row r="47" spans="1:33" ht="6.75" customHeight="1">
      <c r="A47" s="205"/>
      <c r="B47" s="504"/>
      <c r="C47" s="1489"/>
      <c r="D47" s="1489"/>
      <c r="E47" s="1489"/>
      <c r="F47" s="1489"/>
      <c r="G47" s="1489"/>
      <c r="H47" s="1489"/>
      <c r="I47" s="1489"/>
      <c r="J47" s="1489"/>
      <c r="K47" s="1489"/>
      <c r="L47" s="1489"/>
      <c r="M47" s="1489"/>
      <c r="N47" s="1489"/>
      <c r="O47" s="1489"/>
      <c r="P47" s="1489"/>
      <c r="Q47" s="1489"/>
      <c r="R47" s="1489"/>
      <c r="S47" s="1489"/>
      <c r="T47" s="1489"/>
      <c r="U47" s="1489"/>
      <c r="V47" s="1489"/>
      <c r="W47" s="1489"/>
      <c r="X47" s="1489"/>
      <c r="Y47" s="1489"/>
      <c r="Z47" s="1489"/>
      <c r="AA47" s="1489"/>
      <c r="AB47" s="1489"/>
      <c r="AC47" s="1489"/>
      <c r="AD47" s="1489"/>
      <c r="AE47" s="214"/>
      <c r="AF47" s="207"/>
    </row>
    <row r="48" spans="1:33" ht="13.5" customHeight="1">
      <c r="A48" s="205"/>
      <c r="B48" s="504"/>
      <c r="C48" s="1126" t="s">
        <v>537</v>
      </c>
      <c r="D48" s="1127"/>
      <c r="E48" s="1128"/>
      <c r="F48" s="1129"/>
      <c r="G48" s="1129"/>
      <c r="H48" s="1129"/>
      <c r="I48" s="1129"/>
      <c r="J48" s="1129"/>
      <c r="K48" s="1129"/>
      <c r="L48" s="1129"/>
      <c r="M48" s="1129"/>
      <c r="N48" s="1129"/>
      <c r="O48" s="1129"/>
      <c r="P48" s="1129"/>
      <c r="Q48" s="1129"/>
      <c r="R48" s="1129"/>
      <c r="S48" s="1129"/>
      <c r="T48" s="1129"/>
      <c r="U48" s="1129"/>
      <c r="V48" s="1129"/>
      <c r="W48" s="1129"/>
      <c r="X48" s="1129"/>
      <c r="Y48" s="1129"/>
      <c r="Z48" s="1129"/>
      <c r="AA48" s="1129"/>
      <c r="AB48" s="1129"/>
      <c r="AC48" s="1129"/>
      <c r="AD48" s="1130"/>
      <c r="AE48" s="214"/>
      <c r="AF48" s="207"/>
    </row>
    <row r="49" spans="1:33" ht="3.75" customHeight="1">
      <c r="A49" s="205"/>
      <c r="B49" s="504"/>
      <c r="C49" s="1131"/>
      <c r="D49" s="1132"/>
      <c r="E49" s="1133"/>
      <c r="F49" s="1134"/>
      <c r="G49" s="1134"/>
      <c r="H49" s="1134"/>
      <c r="I49" s="1134"/>
      <c r="J49" s="1135"/>
      <c r="K49" s="1135"/>
      <c r="L49" s="1134"/>
      <c r="M49" s="1134"/>
      <c r="N49" s="1134"/>
      <c r="O49" s="1134"/>
      <c r="P49" s="1136"/>
      <c r="Q49" s="1136"/>
      <c r="R49" s="1136"/>
      <c r="S49" s="1136"/>
      <c r="T49" s="1136"/>
      <c r="U49" s="1136"/>
      <c r="V49" s="1136"/>
      <c r="W49" s="1136"/>
      <c r="X49" s="1137"/>
      <c r="Y49" s="1137"/>
      <c r="Z49" s="1137"/>
      <c r="AA49" s="1137"/>
      <c r="AB49" s="1137"/>
      <c r="AC49" s="1137"/>
      <c r="AD49" s="1137"/>
      <c r="AE49" s="214"/>
      <c r="AF49" s="207"/>
    </row>
    <row r="50" spans="1:33" ht="12.75" customHeight="1">
      <c r="A50" s="205"/>
      <c r="B50" s="504"/>
      <c r="C50" s="1496" t="s">
        <v>140</v>
      </c>
      <c r="D50" s="1496"/>
      <c r="E50" s="118"/>
      <c r="F50" s="1497" t="s">
        <v>373</v>
      </c>
      <c r="G50" s="1497"/>
      <c r="H50" s="1497"/>
      <c r="I50" s="1138"/>
      <c r="J50" s="1498" t="s">
        <v>139</v>
      </c>
      <c r="K50" s="1498"/>
      <c r="L50" s="1498"/>
      <c r="M50" s="1138"/>
      <c r="N50" s="1500" t="s">
        <v>138</v>
      </c>
      <c r="O50" s="1500"/>
      <c r="P50" s="1500"/>
      <c r="Q50" s="1500"/>
      <c r="R50" s="1500"/>
      <c r="S50" s="1500"/>
      <c r="T50" s="1500"/>
      <c r="U50" s="1500"/>
      <c r="V50" s="1500"/>
      <c r="W50" s="1139"/>
      <c r="X50" s="1500" t="s">
        <v>137</v>
      </c>
      <c r="Y50" s="1500"/>
      <c r="Z50" s="1500"/>
      <c r="AA50" s="1500"/>
      <c r="AB50" s="1500"/>
      <c r="AC50" s="1500"/>
      <c r="AD50" s="1500"/>
      <c r="AE50" s="214"/>
      <c r="AF50" s="207"/>
    </row>
    <row r="51" spans="1:33" ht="12.75" customHeight="1">
      <c r="A51" s="205"/>
      <c r="B51" s="504"/>
      <c r="C51" s="1496"/>
      <c r="D51" s="1496"/>
      <c r="E51" s="118"/>
      <c r="F51" s="1140" t="s">
        <v>77</v>
      </c>
      <c r="G51" s="1141"/>
      <c r="H51" s="1142" t="s">
        <v>136</v>
      </c>
      <c r="I51" s="1138"/>
      <c r="J51" s="1499"/>
      <c r="K51" s="1499"/>
      <c r="L51" s="1499"/>
      <c r="M51" s="1143"/>
      <c r="N51" s="1501" t="s">
        <v>135</v>
      </c>
      <c r="O51" s="1501"/>
      <c r="P51" s="1501"/>
      <c r="Q51" s="113"/>
      <c r="R51" s="1501" t="s">
        <v>134</v>
      </c>
      <c r="S51" s="1501"/>
      <c r="T51" s="1501"/>
      <c r="U51" s="113"/>
      <c r="V51" s="992" t="s">
        <v>133</v>
      </c>
      <c r="W51" s="1139"/>
      <c r="X51" s="1501" t="s">
        <v>135</v>
      </c>
      <c r="Y51" s="1501"/>
      <c r="Z51" s="1501"/>
      <c r="AA51" s="111"/>
      <c r="AB51" s="112" t="s">
        <v>134</v>
      </c>
      <c r="AC51" s="111"/>
      <c r="AD51" s="112" t="s">
        <v>133</v>
      </c>
      <c r="AE51" s="214"/>
      <c r="AF51" s="207"/>
    </row>
    <row r="52" spans="1:33" ht="2.25" customHeight="1">
      <c r="A52" s="205"/>
      <c r="B52" s="504"/>
      <c r="C52" s="429"/>
      <c r="D52" s="429"/>
      <c r="E52" s="118"/>
      <c r="F52" s="1141"/>
      <c r="G52" s="1141"/>
      <c r="H52" s="1144"/>
      <c r="I52" s="1145"/>
      <c r="J52" s="1146"/>
      <c r="K52" s="1146"/>
      <c r="L52" s="1146"/>
      <c r="M52" s="1143"/>
      <c r="N52" s="111"/>
      <c r="O52" s="111"/>
      <c r="P52" s="111"/>
      <c r="Q52" s="111"/>
      <c r="R52" s="111"/>
      <c r="S52" s="111"/>
      <c r="T52" s="111"/>
      <c r="U52" s="111"/>
      <c r="V52" s="111"/>
      <c r="W52" s="1139"/>
      <c r="X52" s="111"/>
      <c r="Y52" s="111"/>
      <c r="Z52" s="111"/>
      <c r="AA52" s="111"/>
      <c r="AB52" s="111"/>
      <c r="AC52" s="111"/>
      <c r="AD52" s="111"/>
      <c r="AE52" s="214"/>
      <c r="AF52" s="207"/>
    </row>
    <row r="53" spans="1:33" ht="27.75" customHeight="1">
      <c r="A53" s="205"/>
      <c r="B53" s="504"/>
      <c r="C53" s="1502" t="s">
        <v>713</v>
      </c>
      <c r="D53" s="1502"/>
      <c r="E53" s="149"/>
      <c r="F53" s="1147">
        <v>895</v>
      </c>
      <c r="G53" s="1148"/>
      <c r="H53" s="1292">
        <f>+F53/AD19*100</f>
        <v>74.599999999999994</v>
      </c>
      <c r="I53" s="1149"/>
      <c r="J53" s="1503">
        <v>12</v>
      </c>
      <c r="K53" s="1503"/>
      <c r="L53" s="1503"/>
      <c r="M53" s="1149"/>
      <c r="N53" s="1504">
        <v>1.9</v>
      </c>
      <c r="O53" s="1504"/>
      <c r="P53" s="1504"/>
      <c r="Q53" s="1148"/>
      <c r="R53" s="1504">
        <v>-0.9</v>
      </c>
      <c r="S53" s="1504"/>
      <c r="T53" s="1504"/>
      <c r="U53" s="1148"/>
      <c r="V53" s="1148">
        <v>2.8</v>
      </c>
      <c r="W53" s="1149"/>
      <c r="X53" s="1504">
        <v>1.9</v>
      </c>
      <c r="Y53" s="1504"/>
      <c r="Z53" s="1504"/>
      <c r="AA53" s="1148"/>
      <c r="AB53" s="1148">
        <v>-0.9</v>
      </c>
      <c r="AC53" s="1148"/>
      <c r="AD53" s="1148">
        <v>2.8</v>
      </c>
      <c r="AE53" s="214"/>
      <c r="AF53" s="207"/>
    </row>
    <row r="54" spans="1:33" s="910" customFormat="1" ht="9.75" customHeight="1">
      <c r="A54" s="905"/>
      <c r="B54" s="504"/>
      <c r="C54" s="1150" t="s">
        <v>131</v>
      </c>
      <c r="D54" s="1151"/>
      <c r="E54" s="1150"/>
      <c r="F54" s="1152"/>
      <c r="G54" s="1152"/>
      <c r="H54" s="1152"/>
      <c r="I54" s="1152"/>
      <c r="J54" s="1153"/>
      <c r="K54" s="1152"/>
      <c r="L54" s="1153"/>
      <c r="M54" s="1152"/>
      <c r="N54" s="509" t="s">
        <v>130</v>
      </c>
      <c r="O54" s="1152"/>
      <c r="P54" s="1152"/>
      <c r="Q54" s="1152"/>
      <c r="R54" s="1152"/>
      <c r="S54" s="1152"/>
      <c r="T54" s="1152"/>
      <c r="U54" s="1152"/>
      <c r="V54" s="1152"/>
      <c r="W54" s="1152"/>
      <c r="X54" s="1152"/>
      <c r="Y54" s="1152"/>
      <c r="Z54" s="1152"/>
      <c r="AA54" s="1152"/>
      <c r="AB54" s="1152" t="s">
        <v>129</v>
      </c>
      <c r="AC54" s="1152"/>
      <c r="AD54" s="1152"/>
      <c r="AE54" s="214"/>
      <c r="AF54" s="906"/>
    </row>
    <row r="55" spans="1:33" s="910" customFormat="1" ht="12" customHeight="1" thickBot="1">
      <c r="A55" s="905"/>
      <c r="B55" s="1154"/>
      <c r="C55" s="1155"/>
      <c r="D55" s="1156"/>
      <c r="E55" s="1157"/>
      <c r="F55" s="1158"/>
      <c r="G55" s="1158"/>
      <c r="H55" s="1158"/>
      <c r="I55" s="1158"/>
      <c r="J55" s="1158"/>
      <c r="K55" s="1158"/>
      <c r="L55" s="1158"/>
      <c r="M55" s="1158"/>
      <c r="N55" s="1158"/>
      <c r="O55" s="1158"/>
      <c r="P55" s="1158"/>
      <c r="Q55" s="1158"/>
      <c r="R55" s="1158"/>
      <c r="S55" s="1158"/>
      <c r="T55" s="1158"/>
      <c r="U55" s="1158"/>
      <c r="V55" s="1158"/>
      <c r="W55" s="1158"/>
      <c r="X55" s="1158"/>
      <c r="Y55" s="1158"/>
      <c r="Z55" s="1158"/>
      <c r="AA55" s="1158"/>
      <c r="AB55" s="1158"/>
      <c r="AC55" s="1158"/>
      <c r="AD55" s="941" t="s">
        <v>82</v>
      </c>
      <c r="AE55" s="938"/>
      <c r="AF55" s="1159"/>
    </row>
    <row r="56" spans="1:33" ht="13.5" customHeight="1" thickBot="1">
      <c r="A56" s="205"/>
      <c r="B56" s="1154"/>
      <c r="C56" s="1493" t="s">
        <v>489</v>
      </c>
      <c r="D56" s="1494"/>
      <c r="E56" s="1494"/>
      <c r="F56" s="1494"/>
      <c r="G56" s="1494"/>
      <c r="H56" s="1494"/>
      <c r="I56" s="1494"/>
      <c r="J56" s="1494"/>
      <c r="K56" s="1494"/>
      <c r="L56" s="1494"/>
      <c r="M56" s="1494"/>
      <c r="N56" s="1494"/>
      <c r="O56" s="1494"/>
      <c r="P56" s="1494"/>
      <c r="Q56" s="1494"/>
      <c r="R56" s="1494"/>
      <c r="S56" s="1494"/>
      <c r="T56" s="1494"/>
      <c r="U56" s="1494"/>
      <c r="V56" s="1494"/>
      <c r="W56" s="1494"/>
      <c r="X56" s="1494"/>
      <c r="Y56" s="1494"/>
      <c r="Z56" s="1494"/>
      <c r="AA56" s="1494"/>
      <c r="AB56" s="1494"/>
      <c r="AC56" s="1494"/>
      <c r="AD56" s="1495"/>
      <c r="AE56" s="941"/>
      <c r="AF56" s="936"/>
    </row>
    <row r="57" spans="1:33" ht="2.25" customHeight="1">
      <c r="A57" s="205"/>
      <c r="B57" s="1154"/>
      <c r="C57" s="1506" t="s">
        <v>78</v>
      </c>
      <c r="D57" s="1507"/>
      <c r="E57" s="938"/>
      <c r="F57" s="936"/>
      <c r="G57" s="819"/>
      <c r="H57" s="936"/>
      <c r="I57" s="1160"/>
      <c r="J57" s="1160"/>
      <c r="K57" s="1160"/>
      <c r="L57" s="1160"/>
      <c r="M57" s="1160"/>
      <c r="N57" s="1160"/>
      <c r="O57" s="1160"/>
      <c r="P57" s="1160"/>
      <c r="Q57" s="1160"/>
      <c r="R57" s="1160"/>
      <c r="S57" s="1160"/>
      <c r="T57" s="1160"/>
      <c r="U57" s="1160"/>
      <c r="V57" s="1160"/>
      <c r="W57" s="1160"/>
      <c r="X57" s="1160"/>
      <c r="Y57" s="1160"/>
      <c r="Z57" s="1160"/>
      <c r="AA57" s="1160"/>
      <c r="AB57" s="1160"/>
      <c r="AC57" s="1160"/>
      <c r="AD57" s="1160"/>
      <c r="AE57" s="938"/>
      <c r="AF57" s="936"/>
    </row>
    <row r="58" spans="1:33" ht="10.5" customHeight="1">
      <c r="A58" s="205"/>
      <c r="B58" s="1154"/>
      <c r="C58" s="1507"/>
      <c r="D58" s="1507"/>
      <c r="E58" s="1109"/>
      <c r="F58" s="1508">
        <v>2012</v>
      </c>
      <c r="G58" s="1508"/>
      <c r="H58" s="1508"/>
      <c r="I58" s="1508"/>
      <c r="J58" s="1508"/>
      <c r="K58" s="1508"/>
      <c r="L58" s="1508"/>
      <c r="M58" s="1508"/>
      <c r="N58" s="1508"/>
      <c r="O58" s="1508"/>
      <c r="P58" s="1508"/>
      <c r="Q58" s="1508"/>
      <c r="R58" s="1508"/>
      <c r="S58" s="1508"/>
      <c r="T58" s="1508"/>
      <c r="U58" s="1508"/>
      <c r="V58" s="1508"/>
      <c r="W58" s="1508"/>
      <c r="X58" s="1508"/>
      <c r="Y58" s="1160"/>
      <c r="Z58" s="1508">
        <v>2013</v>
      </c>
      <c r="AA58" s="1508"/>
      <c r="AB58" s="1508"/>
      <c r="AC58" s="1508"/>
      <c r="AD58" s="1508"/>
      <c r="AE58" s="1160"/>
      <c r="AF58" s="1160"/>
    </row>
    <row r="59" spans="1:33" ht="10.5" customHeight="1">
      <c r="A59" s="205"/>
      <c r="B59" s="1154"/>
      <c r="C59" s="938"/>
      <c r="D59" s="1109"/>
      <c r="E59" s="1109"/>
      <c r="F59" s="1161" t="s">
        <v>127</v>
      </c>
      <c r="G59" s="938"/>
      <c r="H59" s="1161" t="s">
        <v>126</v>
      </c>
      <c r="I59" s="938"/>
      <c r="J59" s="1161" t="s">
        <v>125</v>
      </c>
      <c r="K59" s="938"/>
      <c r="L59" s="1161" t="s">
        <v>124</v>
      </c>
      <c r="M59" s="938"/>
      <c r="N59" s="1161" t="s">
        <v>123</v>
      </c>
      <c r="O59" s="938"/>
      <c r="P59" s="1161" t="s">
        <v>122</v>
      </c>
      <c r="Q59" s="938"/>
      <c r="R59" s="1161" t="s">
        <v>121</v>
      </c>
      <c r="S59" s="938"/>
      <c r="T59" s="1161" t="s">
        <v>120</v>
      </c>
      <c r="U59" s="938"/>
      <c r="V59" s="1161" t="s">
        <v>119</v>
      </c>
      <c r="W59" s="938"/>
      <c r="X59" s="1161" t="s">
        <v>118</v>
      </c>
      <c r="Y59" s="938"/>
      <c r="Z59" s="1161" t="s">
        <v>117</v>
      </c>
      <c r="AA59" s="938"/>
      <c r="AB59" s="1161" t="s">
        <v>128</v>
      </c>
      <c r="AC59" s="938"/>
      <c r="AD59" s="1161" t="s">
        <v>127</v>
      </c>
      <c r="AE59" s="938"/>
      <c r="AF59" s="936"/>
    </row>
    <row r="60" spans="1:33" ht="9" customHeight="1">
      <c r="A60" s="205"/>
      <c r="B60" s="1154"/>
      <c r="C60" s="1509" t="s">
        <v>116</v>
      </c>
      <c r="D60" s="1509"/>
      <c r="E60" s="1162"/>
      <c r="F60" s="1163"/>
      <c r="G60" s="936"/>
      <c r="H60" s="1163"/>
      <c r="I60" s="936"/>
      <c r="J60" s="1163"/>
      <c r="K60" s="936"/>
      <c r="L60" s="1163"/>
      <c r="M60" s="936"/>
      <c r="N60" s="1163"/>
      <c r="O60" s="936"/>
      <c r="P60" s="1163"/>
      <c r="Q60" s="936"/>
      <c r="R60" s="1163"/>
      <c r="S60" s="936"/>
      <c r="T60" s="1163"/>
      <c r="U60" s="936"/>
      <c r="V60" s="1163"/>
      <c r="W60" s="936"/>
      <c r="X60" s="1163"/>
      <c r="Y60" s="936"/>
      <c r="Z60" s="1163"/>
      <c r="AA60" s="936"/>
      <c r="AB60" s="1163"/>
      <c r="AC60" s="936"/>
      <c r="AD60" s="1163"/>
      <c r="AE60" s="938"/>
      <c r="AF60" s="936"/>
    </row>
    <row r="61" spans="1:33" s="895" customFormat="1" ht="9.75" customHeight="1">
      <c r="A61" s="893"/>
      <c r="B61" s="1164"/>
      <c r="C61" s="1165" t="s">
        <v>115</v>
      </c>
      <c r="D61" s="939"/>
      <c r="E61" s="939"/>
      <c r="F61" s="1166">
        <v>1.17</v>
      </c>
      <c r="G61" s="1166"/>
      <c r="H61" s="1166">
        <v>0.3</v>
      </c>
      <c r="I61" s="1166"/>
      <c r="J61" s="1166">
        <v>-0.35</v>
      </c>
      <c r="K61" s="1166"/>
      <c r="L61" s="1166">
        <v>-0.22</v>
      </c>
      <c r="M61" s="1166"/>
      <c r="N61" s="1166">
        <v>-0.01</v>
      </c>
      <c r="O61" s="1166"/>
      <c r="P61" s="1166">
        <v>-0.1</v>
      </c>
      <c r="Q61" s="1166"/>
      <c r="R61" s="1166">
        <v>0.62</v>
      </c>
      <c r="S61" s="1166"/>
      <c r="T61" s="1166">
        <v>0.31</v>
      </c>
      <c r="U61" s="1166"/>
      <c r="V61" s="1166">
        <v>-0.32</v>
      </c>
      <c r="W61" s="1166"/>
      <c r="X61" s="1166">
        <v>0.01</v>
      </c>
      <c r="Y61" s="1166"/>
      <c r="Z61" s="1166">
        <v>-1.24</v>
      </c>
      <c r="AA61" s="1166"/>
      <c r="AB61" s="1166">
        <v>-0.12</v>
      </c>
      <c r="AC61" s="1166"/>
      <c r="AD61" s="1166">
        <v>1.65</v>
      </c>
      <c r="AE61" s="1109"/>
      <c r="AF61" s="1109"/>
    </row>
    <row r="62" spans="1:33" s="895" customFormat="1" ht="9.75" customHeight="1">
      <c r="A62" s="893"/>
      <c r="B62" s="1164"/>
      <c r="C62" s="1165" t="s">
        <v>114</v>
      </c>
      <c r="D62" s="939"/>
      <c r="E62" s="939"/>
      <c r="F62" s="1167">
        <v>3.15</v>
      </c>
      <c r="G62" s="1167"/>
      <c r="H62" s="1167">
        <v>3.01</v>
      </c>
      <c r="I62" s="1167"/>
      <c r="J62" s="1167">
        <v>2.7</v>
      </c>
      <c r="K62" s="1167"/>
      <c r="L62" s="1167">
        <v>2.71</v>
      </c>
      <c r="M62" s="1167"/>
      <c r="N62" s="1167">
        <v>2.77</v>
      </c>
      <c r="O62" s="1167"/>
      <c r="P62" s="1167">
        <v>3.08</v>
      </c>
      <c r="Q62" s="1167"/>
      <c r="R62" s="1167">
        <v>2.88</v>
      </c>
      <c r="S62" s="1167"/>
      <c r="T62" s="1167">
        <v>2.13</v>
      </c>
      <c r="U62" s="1167"/>
      <c r="V62" s="1167">
        <v>1.89</v>
      </c>
      <c r="W62" s="1167"/>
      <c r="X62" s="1167">
        <v>1.92</v>
      </c>
      <c r="Y62" s="1167"/>
      <c r="Z62" s="1167">
        <v>0.17</v>
      </c>
      <c r="AA62" s="1167"/>
      <c r="AB62" s="1167">
        <v>-0.03</v>
      </c>
      <c r="AC62" s="1167"/>
      <c r="AD62" s="1167">
        <v>0.45</v>
      </c>
      <c r="AE62" s="1109"/>
      <c r="AF62" s="1109"/>
    </row>
    <row r="63" spans="1:33" s="895" customFormat="1" ht="9.75" customHeight="1">
      <c r="A63" s="893"/>
      <c r="B63" s="1164"/>
      <c r="C63" s="1165" t="s">
        <v>394</v>
      </c>
      <c r="D63" s="939"/>
      <c r="E63" s="939"/>
      <c r="F63" s="1167">
        <v>3.57</v>
      </c>
      <c r="G63" s="1167"/>
      <c r="H63" s="1167">
        <v>3.49</v>
      </c>
      <c r="I63" s="1167"/>
      <c r="J63" s="1167">
        <v>3.39</v>
      </c>
      <c r="K63" s="1167"/>
      <c r="L63" s="1167">
        <v>3.33</v>
      </c>
      <c r="M63" s="1167"/>
      <c r="N63" s="1167">
        <v>3.3</v>
      </c>
      <c r="O63" s="1167"/>
      <c r="P63" s="1167">
        <v>3.31</v>
      </c>
      <c r="Q63" s="1167"/>
      <c r="R63" s="1167">
        <v>3.26</v>
      </c>
      <c r="S63" s="1167"/>
      <c r="T63" s="1167">
        <v>3.08</v>
      </c>
      <c r="U63" s="1167"/>
      <c r="V63" s="1167">
        <v>2.91</v>
      </c>
      <c r="W63" s="1167"/>
      <c r="X63" s="1167">
        <v>2.77</v>
      </c>
      <c r="Y63" s="1167"/>
      <c r="Z63" s="1167">
        <v>2.5</v>
      </c>
      <c r="AA63" s="1167"/>
      <c r="AB63" s="1167">
        <v>2.19</v>
      </c>
      <c r="AC63" s="1167"/>
      <c r="AD63" s="1167">
        <v>1.96</v>
      </c>
      <c r="AE63" s="1109"/>
      <c r="AF63" s="1109"/>
      <c r="AG63" s="1168"/>
    </row>
    <row r="64" spans="1:33" ht="11.25" customHeight="1">
      <c r="A64" s="205"/>
      <c r="B64" s="1154"/>
      <c r="C64" s="1169" t="s">
        <v>113</v>
      </c>
      <c r="D64" s="1162"/>
      <c r="E64" s="1162"/>
      <c r="F64" s="1170"/>
      <c r="G64" s="1170"/>
      <c r="H64" s="343"/>
      <c r="I64" s="343"/>
      <c r="J64" s="990"/>
      <c r="K64" s="990"/>
      <c r="L64" s="990"/>
      <c r="M64" s="990"/>
      <c r="N64" s="990"/>
      <c r="O64" s="990"/>
      <c r="P64" s="119"/>
      <c r="Q64" s="990"/>
      <c r="R64" s="1170"/>
      <c r="S64" s="1170"/>
      <c r="T64" s="990"/>
      <c r="U64" s="990"/>
      <c r="V64" s="990"/>
      <c r="W64" s="990"/>
      <c r="X64" s="990"/>
      <c r="Y64" s="990"/>
      <c r="Z64" s="990"/>
      <c r="AA64" s="990"/>
      <c r="AB64" s="990"/>
      <c r="AC64" s="990"/>
      <c r="AD64" s="1171"/>
      <c r="AE64" s="938"/>
      <c r="AF64" s="936"/>
    </row>
    <row r="65" spans="1:34" ht="10.5" customHeight="1">
      <c r="A65" s="205"/>
      <c r="B65" s="1172"/>
      <c r="C65" s="1108"/>
      <c r="D65" s="1199" t="s">
        <v>714</v>
      </c>
      <c r="E65" s="1200">
        <v>18.063386000324801</v>
      </c>
      <c r="F65" s="1201"/>
      <c r="G65" s="1202"/>
      <c r="H65" s="1203"/>
      <c r="I65" s="1203"/>
      <c r="J65" s="1204"/>
      <c r="K65" s="1204"/>
      <c r="L65" s="1204"/>
      <c r="M65" s="1204"/>
      <c r="N65" s="1204"/>
      <c r="O65" s="1204"/>
      <c r="P65" s="1205">
        <v>32.1</v>
      </c>
      <c r="Q65" s="1204"/>
      <c r="R65" s="1202"/>
      <c r="S65" s="1202"/>
      <c r="T65" s="1206"/>
      <c r="U65" s="1206"/>
      <c r="V65" s="1206"/>
      <c r="W65" s="1206"/>
      <c r="X65" s="1206"/>
      <c r="Y65" s="1206"/>
      <c r="Z65" s="1206"/>
      <c r="AA65" s="1206"/>
      <c r="AB65" s="1206"/>
      <c r="AC65" s="1206"/>
      <c r="AD65" s="1207">
        <f>+P65</f>
        <v>32.1</v>
      </c>
      <c r="AE65" s="938"/>
      <c r="AF65" s="936"/>
      <c r="AH65" s="1173"/>
    </row>
    <row r="66" spans="1:34" ht="10.5" customHeight="1">
      <c r="A66" s="205"/>
      <c r="B66" s="1174"/>
      <c r="C66" s="939"/>
      <c r="D66" s="1510" t="s">
        <v>715</v>
      </c>
      <c r="E66" s="1510" t="s">
        <v>715</v>
      </c>
      <c r="F66" s="1510" t="s">
        <v>715</v>
      </c>
      <c r="G66" s="1510" t="s">
        <v>715</v>
      </c>
      <c r="H66" s="1510" t="s">
        <v>715</v>
      </c>
      <c r="I66" s="1510" t="s">
        <v>715</v>
      </c>
      <c r="J66" s="1510" t="s">
        <v>715</v>
      </c>
      <c r="K66" s="1510" t="s">
        <v>715</v>
      </c>
      <c r="L66" s="1510" t="s">
        <v>715</v>
      </c>
      <c r="M66" s="1510" t="s">
        <v>715</v>
      </c>
      <c r="N66" s="1510" t="s">
        <v>715</v>
      </c>
      <c r="O66" s="1208"/>
      <c r="P66" s="1205">
        <v>31.7</v>
      </c>
      <c r="Q66" s="1209"/>
      <c r="R66" s="1202"/>
      <c r="S66" s="1202"/>
      <c r="T66" s="1210"/>
      <c r="U66" s="1210"/>
      <c r="V66" s="1206"/>
      <c r="W66" s="1206"/>
      <c r="X66" s="1206"/>
      <c r="Y66" s="1206"/>
      <c r="Z66" s="1206"/>
      <c r="AA66" s="1206"/>
      <c r="AB66" s="1206"/>
      <c r="AC66" s="1210"/>
      <c r="AD66" s="1207">
        <f>+P66</f>
        <v>31.7</v>
      </c>
      <c r="AE66" s="1175"/>
      <c r="AF66" s="1175"/>
      <c r="AH66" s="1173"/>
    </row>
    <row r="67" spans="1:34" ht="10.5" customHeight="1">
      <c r="A67" s="205"/>
      <c r="B67" s="1174"/>
      <c r="C67" s="939"/>
      <c r="D67" s="1211" t="s">
        <v>716</v>
      </c>
      <c r="E67" s="1212"/>
      <c r="F67" s="1201"/>
      <c r="G67" s="1202"/>
      <c r="H67" s="1209"/>
      <c r="I67" s="1209"/>
      <c r="J67" s="1209"/>
      <c r="K67" s="1209"/>
      <c r="L67" s="1204"/>
      <c r="M67" s="1209"/>
      <c r="N67" s="1208"/>
      <c r="O67" s="1208"/>
      <c r="P67" s="1205">
        <v>16.600000000000001</v>
      </c>
      <c r="Q67" s="1209"/>
      <c r="R67" s="1202"/>
      <c r="S67" s="1202"/>
      <c r="T67" s="1210"/>
      <c r="U67" s="1210"/>
      <c r="V67" s="1206"/>
      <c r="W67" s="1206"/>
      <c r="X67" s="1206"/>
      <c r="Y67" s="1206"/>
      <c r="Z67" s="1206"/>
      <c r="AA67" s="1206"/>
      <c r="AB67" s="1206"/>
      <c r="AC67" s="1210"/>
      <c r="AD67" s="1207">
        <f>+P67</f>
        <v>16.600000000000001</v>
      </c>
      <c r="AE67" s="1176"/>
      <c r="AF67" s="936"/>
      <c r="AH67" s="1173"/>
    </row>
    <row r="68" spans="1:34" ht="10.5" customHeight="1">
      <c r="A68" s="205"/>
      <c r="B68" s="1174"/>
      <c r="C68" s="939"/>
      <c r="D68" s="1211" t="s">
        <v>717</v>
      </c>
      <c r="E68" s="1213"/>
      <c r="F68" s="1213"/>
      <c r="G68" s="1211"/>
      <c r="H68" s="1211"/>
      <c r="I68" s="1211"/>
      <c r="J68" s="1211"/>
      <c r="K68" s="1211"/>
      <c r="L68" s="1211"/>
      <c r="M68" s="1211"/>
      <c r="N68" s="1211"/>
      <c r="O68" s="1208"/>
      <c r="P68" s="1205">
        <v>14.5</v>
      </c>
      <c r="Q68" s="1209"/>
      <c r="R68" s="1202"/>
      <c r="S68" s="1202"/>
      <c r="T68" s="1210"/>
      <c r="U68" s="1210"/>
      <c r="V68" s="1206"/>
      <c r="W68" s="1206"/>
      <c r="X68" s="1206"/>
      <c r="Y68" s="1206"/>
      <c r="Z68" s="1206"/>
      <c r="AA68" s="1206"/>
      <c r="AB68" s="1206"/>
      <c r="AC68" s="1210"/>
      <c r="AD68" s="1207">
        <f>+P68</f>
        <v>14.5</v>
      </c>
      <c r="AE68" s="1176"/>
      <c r="AF68" s="936"/>
      <c r="AH68" s="1173"/>
    </row>
    <row r="69" spans="1:34" ht="10.5" customHeight="1">
      <c r="A69" s="205"/>
      <c r="B69" s="1174"/>
      <c r="C69" s="939"/>
      <c r="D69" s="1511" t="s">
        <v>718</v>
      </c>
      <c r="E69" s="1511" t="s">
        <v>718</v>
      </c>
      <c r="F69" s="1511" t="s">
        <v>718</v>
      </c>
      <c r="G69" s="1511" t="s">
        <v>718</v>
      </c>
      <c r="H69" s="1511" t="s">
        <v>718</v>
      </c>
      <c r="I69" s="1511" t="s">
        <v>718</v>
      </c>
      <c r="J69" s="1511" t="s">
        <v>718</v>
      </c>
      <c r="K69" s="1511" t="s">
        <v>718</v>
      </c>
      <c r="L69" s="1511" t="s">
        <v>718</v>
      </c>
      <c r="M69" s="1511" t="s">
        <v>718</v>
      </c>
      <c r="N69" s="1511" t="s">
        <v>718</v>
      </c>
      <c r="O69" s="1214"/>
      <c r="P69" s="1205">
        <v>4.2</v>
      </c>
      <c r="Q69" s="1209"/>
      <c r="R69" s="1202"/>
      <c r="S69" s="1202"/>
      <c r="T69" s="1210"/>
      <c r="U69" s="1210"/>
      <c r="V69" s="1206"/>
      <c r="W69" s="1206"/>
      <c r="X69" s="1206"/>
      <c r="Y69" s="1206"/>
      <c r="Z69" s="1206"/>
      <c r="AA69" s="1206"/>
      <c r="AB69" s="1206"/>
      <c r="AC69" s="1210"/>
      <c r="AD69" s="1207">
        <f>+P69</f>
        <v>4.2</v>
      </c>
      <c r="AE69" s="1176"/>
      <c r="AF69" s="936"/>
      <c r="AH69" s="1173"/>
    </row>
    <row r="70" spans="1:34" ht="9.75" customHeight="1">
      <c r="A70" s="205"/>
      <c r="B70" s="1174"/>
      <c r="C70" s="939"/>
      <c r="D70" s="1211" t="s">
        <v>719</v>
      </c>
      <c r="E70" s="1209"/>
      <c r="F70" s="1209"/>
      <c r="G70" s="1209"/>
      <c r="H70" s="1209"/>
      <c r="I70" s="1209"/>
      <c r="J70" s="1209"/>
      <c r="K70" s="1209"/>
      <c r="L70" s="1204"/>
      <c r="M70" s="1209" t="s">
        <v>719</v>
      </c>
      <c r="N70" s="1208" t="s">
        <v>719</v>
      </c>
      <c r="O70" s="1215"/>
      <c r="P70" s="1216">
        <v>-1.1000000000000001</v>
      </c>
      <c r="Q70" s="1209"/>
      <c r="R70" s="1202"/>
      <c r="S70" s="1202"/>
      <c r="T70" s="1210"/>
      <c r="U70" s="1210"/>
      <c r="V70" s="1206"/>
      <c r="W70" s="1206"/>
      <c r="X70" s="1206"/>
      <c r="Y70" s="1206"/>
      <c r="Z70" s="1206"/>
      <c r="AA70" s="1206"/>
      <c r="AB70" s="1206"/>
      <c r="AC70" s="1210"/>
      <c r="AD70" s="1202"/>
      <c r="AE70" s="1176"/>
      <c r="AF70" s="936"/>
    </row>
    <row r="71" spans="1:34" ht="11.25" customHeight="1">
      <c r="A71" s="205"/>
      <c r="B71" s="1174"/>
      <c r="C71" s="939"/>
      <c r="D71" s="1211" t="s">
        <v>720</v>
      </c>
      <c r="E71" s="1217"/>
      <c r="F71" s="1202"/>
      <c r="G71" s="1202"/>
      <c r="H71" s="1208"/>
      <c r="I71" s="1208"/>
      <c r="J71" s="1208"/>
      <c r="K71" s="1208"/>
      <c r="L71" s="1204"/>
      <c r="M71" s="1208" t="s">
        <v>720</v>
      </c>
      <c r="N71" s="1208"/>
      <c r="O71" s="1208"/>
      <c r="P71" s="1216">
        <v>-1.2</v>
      </c>
      <c r="Q71" s="1209"/>
      <c r="R71" s="1202"/>
      <c r="S71" s="1202"/>
      <c r="T71" s="1210"/>
      <c r="U71" s="1210"/>
      <c r="V71" s="1206"/>
      <c r="W71" s="1206"/>
      <c r="X71" s="1206"/>
      <c r="Y71" s="1206"/>
      <c r="Z71" s="1206"/>
      <c r="AA71" s="1206"/>
      <c r="AB71" s="1206"/>
      <c r="AC71" s="1210"/>
      <c r="AD71" s="1218"/>
      <c r="AE71" s="1176"/>
      <c r="AF71" s="936"/>
      <c r="AH71" s="1173"/>
    </row>
    <row r="72" spans="1:34" ht="9.75" customHeight="1">
      <c r="A72" s="205"/>
      <c r="B72" s="1174"/>
      <c r="C72" s="939"/>
      <c r="D72" s="1211" t="s">
        <v>721</v>
      </c>
      <c r="E72" s="1217"/>
      <c r="F72" s="1202"/>
      <c r="G72" s="1202"/>
      <c r="H72" s="1208"/>
      <c r="I72" s="1208"/>
      <c r="J72" s="1208"/>
      <c r="K72" s="1208"/>
      <c r="L72" s="1204"/>
      <c r="M72" s="1208" t="s">
        <v>721</v>
      </c>
      <c r="N72" s="1208" t="s">
        <v>721</v>
      </c>
      <c r="O72" s="1208"/>
      <c r="P72" s="1216">
        <v>-2.2999999999999998</v>
      </c>
      <c r="Q72" s="1209"/>
      <c r="R72" s="1202"/>
      <c r="S72" s="1202"/>
      <c r="T72" s="1210"/>
      <c r="U72" s="1210"/>
      <c r="V72" s="1206"/>
      <c r="W72" s="1206"/>
      <c r="X72" s="1206"/>
      <c r="Y72" s="1206"/>
      <c r="Z72" s="1206"/>
      <c r="AA72" s="1206"/>
      <c r="AB72" s="1206"/>
      <c r="AC72" s="1210"/>
      <c r="AD72" s="1218"/>
      <c r="AE72" s="1176"/>
      <c r="AF72" s="936"/>
      <c r="AH72" s="1173"/>
    </row>
    <row r="73" spans="1:34" ht="9.75" customHeight="1">
      <c r="A73" s="205"/>
      <c r="B73" s="1174"/>
      <c r="C73" s="939"/>
      <c r="D73" s="1211" t="s">
        <v>722</v>
      </c>
      <c r="E73" s="1217"/>
      <c r="F73" s="1202"/>
      <c r="G73" s="1202"/>
      <c r="H73" s="1208"/>
      <c r="I73" s="1208"/>
      <c r="J73" s="1208"/>
      <c r="K73" s="1208"/>
      <c r="L73" s="1204"/>
      <c r="M73" s="1208" t="s">
        <v>722</v>
      </c>
      <c r="N73" s="1208" t="s">
        <v>722</v>
      </c>
      <c r="O73" s="1208"/>
      <c r="P73" s="1216">
        <v>-2.5</v>
      </c>
      <c r="Q73" s="1209"/>
      <c r="R73" s="1202"/>
      <c r="S73" s="1202"/>
      <c r="T73" s="1210"/>
      <c r="U73" s="1210"/>
      <c r="V73" s="1206"/>
      <c r="W73" s="1206"/>
      <c r="X73" s="1206"/>
      <c r="Y73" s="1206"/>
      <c r="Z73" s="1206"/>
      <c r="AA73" s="1206"/>
      <c r="AB73" s="1206"/>
      <c r="AC73" s="1210"/>
      <c r="AD73" s="1218"/>
      <c r="AE73" s="1176"/>
      <c r="AF73" s="936"/>
      <c r="AH73" s="1173"/>
    </row>
    <row r="74" spans="1:34" ht="9.75" customHeight="1">
      <c r="A74" s="205"/>
      <c r="B74" s="1174"/>
      <c r="C74" s="939"/>
      <c r="D74" s="1211" t="s">
        <v>723</v>
      </c>
      <c r="E74" s="1217"/>
      <c r="F74" s="1202"/>
      <c r="G74" s="1202"/>
      <c r="H74" s="1209"/>
      <c r="I74" s="1209"/>
      <c r="J74" s="1209"/>
      <c r="K74" s="1209" t="s">
        <v>723</v>
      </c>
      <c r="L74" s="1204"/>
      <c r="M74" s="1209" t="s">
        <v>723</v>
      </c>
      <c r="N74" s="1208" t="s">
        <v>723</v>
      </c>
      <c r="O74" s="1208"/>
      <c r="P74" s="1216">
        <v>-4.7</v>
      </c>
      <c r="Q74" s="1209"/>
      <c r="R74" s="1202"/>
      <c r="S74" s="1202"/>
      <c r="T74" s="1210"/>
      <c r="U74" s="1210"/>
      <c r="V74" s="1206"/>
      <c r="W74" s="1206"/>
      <c r="X74" s="1206"/>
      <c r="Y74" s="1206"/>
      <c r="Z74" s="1206"/>
      <c r="AA74" s="1206"/>
      <c r="AB74" s="1206"/>
      <c r="AC74" s="1210"/>
      <c r="AD74" s="1202"/>
      <c r="AE74" s="1176"/>
      <c r="AF74" s="936"/>
      <c r="AH74" s="1173"/>
    </row>
    <row r="75" spans="1:34" ht="9.75" customHeight="1">
      <c r="A75" s="205"/>
      <c r="B75" s="1174"/>
      <c r="C75" s="939"/>
      <c r="D75" s="1177"/>
      <c r="E75" s="1178"/>
      <c r="F75" s="1170"/>
      <c r="G75" s="1170"/>
      <c r="H75" s="344"/>
      <c r="I75" s="344"/>
      <c r="J75" s="344"/>
      <c r="K75" s="344"/>
      <c r="L75" s="110"/>
      <c r="M75" s="344"/>
      <c r="N75" s="345"/>
      <c r="O75" s="345"/>
      <c r="P75" s="1171"/>
      <c r="Q75" s="344"/>
      <c r="R75" s="1170"/>
      <c r="S75" s="1170"/>
      <c r="T75" s="387"/>
      <c r="U75" s="387"/>
      <c r="V75" s="990"/>
      <c r="W75" s="990"/>
      <c r="X75" s="990"/>
      <c r="Y75" s="990"/>
      <c r="Z75" s="990"/>
      <c r="AA75" s="990"/>
      <c r="AB75" s="990"/>
      <c r="AC75" s="387"/>
      <c r="AD75" s="1170"/>
      <c r="AE75" s="1176"/>
      <c r="AF75" s="936"/>
      <c r="AH75" s="1173"/>
    </row>
    <row r="76" spans="1:34" ht="10.5" customHeight="1">
      <c r="A76" s="205"/>
      <c r="B76" s="1179"/>
      <c r="C76" s="1157" t="s">
        <v>366</v>
      </c>
      <c r="D76" s="1177"/>
      <c r="E76" s="1157"/>
      <c r="F76" s="1157"/>
      <c r="G76" s="1157"/>
      <c r="H76" s="1157"/>
      <c r="I76" s="1157"/>
      <c r="J76" s="1180" t="s">
        <v>112</v>
      </c>
      <c r="K76" s="1157"/>
      <c r="L76" s="1157"/>
      <c r="M76" s="1157"/>
      <c r="N76" s="1157"/>
      <c r="O76" s="1157"/>
      <c r="P76" s="1157"/>
      <c r="Q76" s="1157"/>
      <c r="R76" s="1157"/>
      <c r="S76" s="1157"/>
      <c r="T76" s="1157"/>
      <c r="U76" s="1157"/>
      <c r="V76" s="1157"/>
      <c r="W76" s="1157"/>
      <c r="X76" s="1157"/>
      <c r="Y76" s="346"/>
      <c r="Z76" s="346"/>
      <c r="AA76" s="346"/>
      <c r="AB76" s="346"/>
      <c r="AC76" s="346"/>
      <c r="AD76" s="346"/>
      <c r="AE76" s="938"/>
      <c r="AF76" s="936"/>
      <c r="AH76" s="1173"/>
    </row>
    <row r="77" spans="1:34" ht="12.75" customHeight="1">
      <c r="A77" s="205"/>
      <c r="B77" s="508">
        <v>16</v>
      </c>
      <c r="C77" s="989" t="s">
        <v>605</v>
      </c>
      <c r="D77" s="1183"/>
      <c r="E77" s="1184"/>
      <c r="F77" s="420"/>
      <c r="G77" s="420"/>
      <c r="H77" s="420"/>
      <c r="I77" s="207"/>
      <c r="J77" s="207"/>
      <c r="K77" s="207"/>
      <c r="L77" s="207"/>
      <c r="M77" s="207"/>
      <c r="N77" s="207"/>
      <c r="O77" s="207"/>
      <c r="P77" s="207"/>
      <c r="Q77" s="207"/>
      <c r="R77" s="207"/>
      <c r="S77" s="207"/>
      <c r="T77" s="207"/>
      <c r="U77" s="207"/>
      <c r="V77" s="207"/>
      <c r="W77" s="207"/>
      <c r="X77" s="1505"/>
      <c r="Y77" s="1505"/>
      <c r="Z77" s="1505"/>
      <c r="AA77" s="1505"/>
      <c r="AB77" s="1505"/>
      <c r="AC77" s="1505"/>
      <c r="AD77" s="1505"/>
      <c r="AE77" s="1181"/>
      <c r="AF77" s="207"/>
    </row>
    <row r="80" spans="1:34" ht="18" customHeight="1"/>
    <row r="82" spans="2:31">
      <c r="G82" s="759"/>
      <c r="H82" s="759"/>
      <c r="I82" s="759"/>
      <c r="J82" s="759"/>
      <c r="K82" s="759"/>
      <c r="L82" s="759"/>
      <c r="M82" s="759"/>
      <c r="N82" s="759"/>
      <c r="O82" s="759"/>
      <c r="P82" s="759"/>
      <c r="Q82" s="759"/>
      <c r="R82" s="759"/>
    </row>
    <row r="83" spans="2:31" ht="17.25" customHeight="1">
      <c r="G83" s="759"/>
      <c r="H83" s="759"/>
      <c r="I83" s="759"/>
      <c r="J83" s="759"/>
      <c r="K83" s="759"/>
      <c r="L83" s="759"/>
      <c r="M83" s="759"/>
      <c r="N83" s="759"/>
      <c r="O83" s="759"/>
      <c r="P83" s="759"/>
      <c r="Q83" s="759"/>
      <c r="R83" s="759"/>
    </row>
    <row r="84" spans="2:31">
      <c r="G84" s="759"/>
      <c r="H84" s="759"/>
      <c r="I84" s="759"/>
      <c r="J84" s="759"/>
      <c r="K84" s="759"/>
      <c r="L84" s="759"/>
      <c r="M84" s="759"/>
      <c r="N84" s="759"/>
      <c r="O84" s="759"/>
      <c r="P84" s="759"/>
      <c r="Q84" s="759"/>
      <c r="R84" s="759"/>
    </row>
    <row r="85" spans="2:31" ht="9" customHeight="1">
      <c r="G85" s="759"/>
      <c r="H85" s="759"/>
      <c r="I85" s="759"/>
      <c r="J85" s="759"/>
      <c r="K85" s="759"/>
      <c r="L85" s="759"/>
      <c r="M85" s="759"/>
      <c r="N85" s="759"/>
      <c r="O85" s="759"/>
      <c r="P85" s="759"/>
      <c r="Q85" s="759"/>
      <c r="R85" s="759"/>
    </row>
    <row r="86" spans="2:31" ht="8.25" customHeight="1">
      <c r="G86" s="759"/>
      <c r="H86" s="759"/>
      <c r="I86" s="759"/>
      <c r="J86" s="759"/>
      <c r="K86" s="759"/>
      <c r="L86" s="759"/>
      <c r="M86" s="759"/>
      <c r="N86" s="759"/>
      <c r="O86" s="759"/>
      <c r="P86" s="759"/>
      <c r="Q86" s="759"/>
      <c r="R86" s="759"/>
    </row>
    <row r="87" spans="2:31" ht="9.75" customHeight="1">
      <c r="G87" s="759"/>
      <c r="H87" s="759"/>
      <c r="I87" s="759"/>
      <c r="J87" s="759"/>
      <c r="K87" s="759"/>
      <c r="L87" s="759"/>
      <c r="M87" s="759"/>
      <c r="N87" s="759"/>
      <c r="O87" s="759"/>
      <c r="P87" s="759"/>
      <c r="Q87" s="759"/>
      <c r="R87" s="759"/>
    </row>
    <row r="88" spans="2:31">
      <c r="G88" s="759"/>
      <c r="H88" s="759"/>
      <c r="I88" s="759"/>
      <c r="J88" s="759"/>
      <c r="K88" s="759"/>
      <c r="L88" s="759"/>
      <c r="M88" s="759"/>
      <c r="N88" s="759"/>
      <c r="O88" s="759"/>
      <c r="P88" s="759"/>
      <c r="Q88" s="759"/>
      <c r="R88" s="759"/>
    </row>
    <row r="89" spans="2:31">
      <c r="G89" s="759"/>
      <c r="H89" s="759"/>
      <c r="I89" s="759"/>
      <c r="J89" s="759"/>
      <c r="K89" s="759"/>
      <c r="L89" s="759"/>
      <c r="M89" s="759"/>
      <c r="N89" s="759"/>
      <c r="O89" s="759"/>
      <c r="P89" s="759"/>
      <c r="Q89" s="759"/>
      <c r="R89" s="759"/>
    </row>
    <row r="90" spans="2:31">
      <c r="G90" s="759"/>
      <c r="H90" s="759"/>
      <c r="I90" s="759"/>
      <c r="J90" s="759"/>
      <c r="K90" s="759"/>
      <c r="L90" s="759"/>
      <c r="M90" s="759"/>
      <c r="N90" s="759"/>
      <c r="O90" s="759"/>
      <c r="P90" s="759"/>
      <c r="Q90" s="759"/>
      <c r="R90" s="759"/>
    </row>
    <row r="91" spans="2:31">
      <c r="G91" s="759"/>
      <c r="H91" s="759"/>
      <c r="I91" s="759"/>
      <c r="J91" s="759"/>
      <c r="K91" s="759"/>
      <c r="L91" s="759"/>
      <c r="M91" s="759"/>
      <c r="N91" s="759"/>
      <c r="O91" s="759"/>
      <c r="P91" s="759"/>
      <c r="Q91" s="759"/>
      <c r="R91" s="759"/>
      <c r="AE91" s="226"/>
    </row>
    <row r="92" spans="2:31">
      <c r="G92" s="759"/>
      <c r="H92" s="759"/>
      <c r="I92" s="759"/>
      <c r="J92" s="759"/>
      <c r="K92" s="759"/>
      <c r="L92" s="759"/>
      <c r="M92" s="759"/>
      <c r="N92" s="759"/>
      <c r="O92" s="759"/>
      <c r="P92" s="759"/>
      <c r="Q92" s="759"/>
      <c r="R92" s="759"/>
    </row>
    <row r="93" spans="2:31">
      <c r="G93" s="759"/>
      <c r="H93" s="759"/>
      <c r="I93" s="759"/>
      <c r="J93" s="759"/>
      <c r="K93" s="759"/>
      <c r="L93" s="759"/>
      <c r="M93" s="759"/>
      <c r="N93" s="759"/>
      <c r="O93" s="759"/>
      <c r="P93" s="759"/>
      <c r="Q93" s="759"/>
      <c r="R93" s="759"/>
    </row>
    <row r="94" spans="2:31">
      <c r="B94" s="759"/>
      <c r="C94" s="759"/>
      <c r="D94" s="1182"/>
      <c r="E94" s="759"/>
      <c r="F94" s="759"/>
      <c r="G94" s="759"/>
      <c r="H94" s="759"/>
      <c r="I94" s="759"/>
      <c r="J94" s="759"/>
      <c r="K94" s="759"/>
      <c r="L94" s="759"/>
      <c r="M94" s="759"/>
      <c r="N94" s="759"/>
      <c r="O94" s="759"/>
      <c r="P94" s="759"/>
      <c r="Q94" s="759"/>
      <c r="R94" s="759"/>
    </row>
    <row r="95" spans="2:31">
      <c r="B95" s="759"/>
      <c r="C95" s="759"/>
      <c r="D95" s="759"/>
      <c r="E95" s="759"/>
      <c r="F95" s="759"/>
      <c r="G95" s="759"/>
      <c r="H95" s="759"/>
      <c r="I95" s="759"/>
      <c r="J95" s="759"/>
      <c r="K95" s="759"/>
      <c r="L95" s="759"/>
      <c r="M95" s="759"/>
      <c r="N95" s="759"/>
      <c r="O95" s="759"/>
      <c r="P95" s="759"/>
      <c r="Q95" s="759"/>
      <c r="R95" s="759"/>
    </row>
  </sheetData>
  <mergeCells count="53">
    <mergeCell ref="X77:AD77"/>
    <mergeCell ref="C57:D58"/>
    <mergeCell ref="F58:X58"/>
    <mergeCell ref="Z58:AD58"/>
    <mergeCell ref="C60:D60"/>
    <mergeCell ref="D66:N66"/>
    <mergeCell ref="D69:N69"/>
    <mergeCell ref="C56:AD56"/>
    <mergeCell ref="C47:AD47"/>
    <mergeCell ref="C50:D51"/>
    <mergeCell ref="F50:H50"/>
    <mergeCell ref="J50:L51"/>
    <mergeCell ref="N50:V50"/>
    <mergeCell ref="X50:AD50"/>
    <mergeCell ref="N51:P51"/>
    <mergeCell ref="R51:T51"/>
    <mergeCell ref="X51:Z51"/>
    <mergeCell ref="C53:D53"/>
    <mergeCell ref="J53:L53"/>
    <mergeCell ref="N53:P53"/>
    <mergeCell ref="R53:T53"/>
    <mergeCell ref="X53:Z53"/>
    <mergeCell ref="C46:AD46"/>
    <mergeCell ref="C31:D31"/>
    <mergeCell ref="C32:D32"/>
    <mergeCell ref="C33:D33"/>
    <mergeCell ref="C34:D34"/>
    <mergeCell ref="C35:D35"/>
    <mergeCell ref="C36:D36"/>
    <mergeCell ref="C37:D37"/>
    <mergeCell ref="C38:D38"/>
    <mergeCell ref="C39:D39"/>
    <mergeCell ref="C40:D40"/>
    <mergeCell ref="C41:D41"/>
    <mergeCell ref="C30:D30"/>
    <mergeCell ref="C10:D10"/>
    <mergeCell ref="C20:D20"/>
    <mergeCell ref="C21:D21"/>
    <mergeCell ref="C22:D22"/>
    <mergeCell ref="C23:D23"/>
    <mergeCell ref="C24:D24"/>
    <mergeCell ref="C25:D25"/>
    <mergeCell ref="C26:D26"/>
    <mergeCell ref="C27:D27"/>
    <mergeCell ref="C28:D28"/>
    <mergeCell ref="C29:D29"/>
    <mergeCell ref="C1:I1"/>
    <mergeCell ref="P1:AD1"/>
    <mergeCell ref="C4:AD4"/>
    <mergeCell ref="C6:AD6"/>
    <mergeCell ref="C7:D8"/>
    <mergeCell ref="F8:X8"/>
    <mergeCell ref="Z8:AD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7"/>
  </sheetPr>
  <dimension ref="A1:AJ69"/>
  <sheetViews>
    <sheetView zoomScaleNormal="100" workbookViewId="0"/>
  </sheetViews>
  <sheetFormatPr defaultRowHeight="12.75"/>
  <cols>
    <col min="1" max="1" width="1" style="206" customWidth="1"/>
    <col min="2" max="2" width="2.5703125" style="1313" customWidth="1"/>
    <col min="3" max="3" width="1" style="206" customWidth="1"/>
    <col min="4" max="4" width="29.28515625" style="206" customWidth="1"/>
    <col min="5" max="5" width="0.28515625" style="206" customWidth="1"/>
    <col min="6" max="7" width="6.28515625" style="206" customWidth="1"/>
    <col min="8" max="8" width="0.28515625" style="206" customWidth="1"/>
    <col min="9" max="10" width="6.28515625" style="206" customWidth="1"/>
    <col min="11" max="11" width="0.28515625" style="206" customWidth="1"/>
    <col min="12" max="12" width="6.5703125" style="206" customWidth="1"/>
    <col min="13" max="13" width="7.140625" style="206" customWidth="1"/>
    <col min="14" max="14" width="0.28515625" style="206" customWidth="1"/>
    <col min="15" max="15" width="6.5703125" style="206" customWidth="1"/>
    <col min="16" max="16" width="6.7109375" style="206" customWidth="1"/>
    <col min="17" max="17" width="0.28515625" style="206" customWidth="1"/>
    <col min="18" max="19" width="6.28515625" style="206" customWidth="1"/>
    <col min="20" max="20" width="2.5703125" style="1795" customWidth="1"/>
    <col min="21" max="21" width="1" style="1795" customWidth="1"/>
    <col min="22" max="22" width="6.140625" style="1740" customWidth="1"/>
    <col min="23" max="23" width="11.5703125" style="1740" customWidth="1"/>
    <col min="24" max="24" width="6.42578125" style="1740" customWidth="1"/>
    <col min="25" max="25" width="8.7109375" style="1740" customWidth="1"/>
    <col min="26" max="35" width="6.42578125" style="1740" customWidth="1"/>
    <col min="36" max="36" width="6.140625" style="1740" customWidth="1"/>
    <col min="37" max="220" width="9.140625" style="206"/>
    <col min="221" max="221" width="1" style="206" customWidth="1"/>
    <col min="222" max="222" width="2.5703125" style="206" customWidth="1"/>
    <col min="223" max="223" width="1" style="206" customWidth="1"/>
    <col min="224" max="224" width="20.42578125" style="206" customWidth="1"/>
    <col min="225" max="226" width="0.5703125" style="206" customWidth="1"/>
    <col min="227" max="227" width="5" style="206" customWidth="1"/>
    <col min="228" max="228" width="0.42578125" style="206" customWidth="1"/>
    <col min="229" max="229" width="5" style="206" customWidth="1"/>
    <col min="230" max="230" width="4.28515625" style="206" customWidth="1"/>
    <col min="231" max="231" width="5" style="206" customWidth="1"/>
    <col min="232" max="232" width="4.42578125" style="206" customWidth="1"/>
    <col min="233" max="234" width="5" style="206" customWidth="1"/>
    <col min="235" max="235" width="5.28515625" style="206" customWidth="1"/>
    <col min="236" max="236" width="4.85546875" style="206" customWidth="1"/>
    <col min="237" max="237" width="5" style="206" customWidth="1"/>
    <col min="238" max="238" width="5.28515625" style="206" customWidth="1"/>
    <col min="239" max="239" width="4.140625" style="206" customWidth="1"/>
    <col min="240" max="240" width="5" style="206" customWidth="1"/>
    <col min="241" max="242" width="5.42578125" style="206" customWidth="1"/>
    <col min="243" max="243" width="2.5703125" style="206" customWidth="1"/>
    <col min="244" max="244" width="1" style="206" customWidth="1"/>
    <col min="245" max="246" width="7.5703125" style="206" customWidth="1"/>
    <col min="247" max="247" width="1.85546875" style="206" customWidth="1"/>
    <col min="248" max="261" width="7.5703125" style="206" customWidth="1"/>
    <col min="262" max="476" width="9.140625" style="206"/>
    <col min="477" max="477" width="1" style="206" customWidth="1"/>
    <col min="478" max="478" width="2.5703125" style="206" customWidth="1"/>
    <col min="479" max="479" width="1" style="206" customWidth="1"/>
    <col min="480" max="480" width="20.42578125" style="206" customWidth="1"/>
    <col min="481" max="482" width="0.5703125" style="206" customWidth="1"/>
    <col min="483" max="483" width="5" style="206" customWidth="1"/>
    <col min="484" max="484" width="0.42578125" style="206" customWidth="1"/>
    <col min="485" max="485" width="5" style="206" customWidth="1"/>
    <col min="486" max="486" width="4.28515625" style="206" customWidth="1"/>
    <col min="487" max="487" width="5" style="206" customWidth="1"/>
    <col min="488" max="488" width="4.42578125" style="206" customWidth="1"/>
    <col min="489" max="490" width="5" style="206" customWidth="1"/>
    <col min="491" max="491" width="5.28515625" style="206" customWidth="1"/>
    <col min="492" max="492" width="4.85546875" style="206" customWidth="1"/>
    <col min="493" max="493" width="5" style="206" customWidth="1"/>
    <col min="494" max="494" width="5.28515625" style="206" customWidth="1"/>
    <col min="495" max="495" width="4.140625" style="206" customWidth="1"/>
    <col min="496" max="496" width="5" style="206" customWidth="1"/>
    <col min="497" max="498" width="5.42578125" style="206" customWidth="1"/>
    <col min="499" max="499" width="2.5703125" style="206" customWidth="1"/>
    <col min="500" max="500" width="1" style="206" customWidth="1"/>
    <col min="501" max="502" width="7.5703125" style="206" customWidth="1"/>
    <col min="503" max="503" width="1.85546875" style="206" customWidth="1"/>
    <col min="504" max="517" width="7.5703125" style="206" customWidth="1"/>
    <col min="518" max="732" width="9.140625" style="206"/>
    <col min="733" max="733" width="1" style="206" customWidth="1"/>
    <col min="734" max="734" width="2.5703125" style="206" customWidth="1"/>
    <col min="735" max="735" width="1" style="206" customWidth="1"/>
    <col min="736" max="736" width="20.42578125" style="206" customWidth="1"/>
    <col min="737" max="738" width="0.5703125" style="206" customWidth="1"/>
    <col min="739" max="739" width="5" style="206" customWidth="1"/>
    <col min="740" max="740" width="0.42578125" style="206" customWidth="1"/>
    <col min="741" max="741" width="5" style="206" customWidth="1"/>
    <col min="742" max="742" width="4.28515625" style="206" customWidth="1"/>
    <col min="743" max="743" width="5" style="206" customWidth="1"/>
    <col min="744" max="744" width="4.42578125" style="206" customWidth="1"/>
    <col min="745" max="746" width="5" style="206" customWidth="1"/>
    <col min="747" max="747" width="5.28515625" style="206" customWidth="1"/>
    <col min="748" max="748" width="4.85546875" style="206" customWidth="1"/>
    <col min="749" max="749" width="5" style="206" customWidth="1"/>
    <col min="750" max="750" width="5.28515625" style="206" customWidth="1"/>
    <col min="751" max="751" width="4.140625" style="206" customWidth="1"/>
    <col min="752" max="752" width="5" style="206" customWidth="1"/>
    <col min="753" max="754" width="5.42578125" style="206" customWidth="1"/>
    <col min="755" max="755" width="2.5703125" style="206" customWidth="1"/>
    <col min="756" max="756" width="1" style="206" customWidth="1"/>
    <col min="757" max="758" width="7.5703125" style="206" customWidth="1"/>
    <col min="759" max="759" width="1.85546875" style="206" customWidth="1"/>
    <col min="760" max="773" width="7.5703125" style="206" customWidth="1"/>
    <col min="774" max="988" width="9.140625" style="206"/>
    <col min="989" max="989" width="1" style="206" customWidth="1"/>
    <col min="990" max="990" width="2.5703125" style="206" customWidth="1"/>
    <col min="991" max="991" width="1" style="206" customWidth="1"/>
    <col min="992" max="992" width="20.42578125" style="206" customWidth="1"/>
    <col min="993" max="994" width="0.5703125" style="206" customWidth="1"/>
    <col min="995" max="995" width="5" style="206" customWidth="1"/>
    <col min="996" max="996" width="0.42578125" style="206" customWidth="1"/>
    <col min="997" max="997" width="5" style="206" customWidth="1"/>
    <col min="998" max="998" width="4.28515625" style="206" customWidth="1"/>
    <col min="999" max="999" width="5" style="206" customWidth="1"/>
    <col min="1000" max="1000" width="4.42578125" style="206" customWidth="1"/>
    <col min="1001" max="1002" width="5" style="206" customWidth="1"/>
    <col min="1003" max="1003" width="5.28515625" style="206" customWidth="1"/>
    <col min="1004" max="1004" width="4.85546875" style="206" customWidth="1"/>
    <col min="1005" max="1005" width="5" style="206" customWidth="1"/>
    <col min="1006" max="1006" width="5.28515625" style="206" customWidth="1"/>
    <col min="1007" max="1007" width="4.140625" style="206" customWidth="1"/>
    <col min="1008" max="1008" width="5" style="206" customWidth="1"/>
    <col min="1009" max="1010" width="5.42578125" style="206" customWidth="1"/>
    <col min="1011" max="1011" width="2.5703125" style="206" customWidth="1"/>
    <col min="1012" max="1012" width="1" style="206" customWidth="1"/>
    <col min="1013" max="1014" width="7.5703125" style="206" customWidth="1"/>
    <col min="1015" max="1015" width="1.85546875" style="206" customWidth="1"/>
    <col min="1016" max="1029" width="7.5703125" style="206" customWidth="1"/>
    <col min="1030" max="1244" width="9.140625" style="206"/>
    <col min="1245" max="1245" width="1" style="206" customWidth="1"/>
    <col min="1246" max="1246" width="2.5703125" style="206" customWidth="1"/>
    <col min="1247" max="1247" width="1" style="206" customWidth="1"/>
    <col min="1248" max="1248" width="20.42578125" style="206" customWidth="1"/>
    <col min="1249" max="1250" width="0.5703125" style="206" customWidth="1"/>
    <col min="1251" max="1251" width="5" style="206" customWidth="1"/>
    <col min="1252" max="1252" width="0.42578125" style="206" customWidth="1"/>
    <col min="1253" max="1253" width="5" style="206" customWidth="1"/>
    <col min="1254" max="1254" width="4.28515625" style="206" customWidth="1"/>
    <col min="1255" max="1255" width="5" style="206" customWidth="1"/>
    <col min="1256" max="1256" width="4.42578125" style="206" customWidth="1"/>
    <col min="1257" max="1258" width="5" style="206" customWidth="1"/>
    <col min="1259" max="1259" width="5.28515625" style="206" customWidth="1"/>
    <col min="1260" max="1260" width="4.85546875" style="206" customWidth="1"/>
    <col min="1261" max="1261" width="5" style="206" customWidth="1"/>
    <col min="1262" max="1262" width="5.28515625" style="206" customWidth="1"/>
    <col min="1263" max="1263" width="4.140625" style="206" customWidth="1"/>
    <col min="1264" max="1264" width="5" style="206" customWidth="1"/>
    <col min="1265" max="1266" width="5.42578125" style="206" customWidth="1"/>
    <col min="1267" max="1267" width="2.5703125" style="206" customWidth="1"/>
    <col min="1268" max="1268" width="1" style="206" customWidth="1"/>
    <col min="1269" max="1270" width="7.5703125" style="206" customWidth="1"/>
    <col min="1271" max="1271" width="1.85546875" style="206" customWidth="1"/>
    <col min="1272" max="1285" width="7.5703125" style="206" customWidth="1"/>
    <col min="1286" max="1500" width="9.140625" style="206"/>
    <col min="1501" max="1501" width="1" style="206" customWidth="1"/>
    <col min="1502" max="1502" width="2.5703125" style="206" customWidth="1"/>
    <col min="1503" max="1503" width="1" style="206" customWidth="1"/>
    <col min="1504" max="1504" width="20.42578125" style="206" customWidth="1"/>
    <col min="1505" max="1506" width="0.5703125" style="206" customWidth="1"/>
    <col min="1507" max="1507" width="5" style="206" customWidth="1"/>
    <col min="1508" max="1508" width="0.42578125" style="206" customWidth="1"/>
    <col min="1509" max="1509" width="5" style="206" customWidth="1"/>
    <col min="1510" max="1510" width="4.28515625" style="206" customWidth="1"/>
    <col min="1511" max="1511" width="5" style="206" customWidth="1"/>
    <col min="1512" max="1512" width="4.42578125" style="206" customWidth="1"/>
    <col min="1513" max="1514" width="5" style="206" customWidth="1"/>
    <col min="1515" max="1515" width="5.28515625" style="206" customWidth="1"/>
    <col min="1516" max="1516" width="4.85546875" style="206" customWidth="1"/>
    <col min="1517" max="1517" width="5" style="206" customWidth="1"/>
    <col min="1518" max="1518" width="5.28515625" style="206" customWidth="1"/>
    <col min="1519" max="1519" width="4.140625" style="206" customWidth="1"/>
    <col min="1520" max="1520" width="5" style="206" customWidth="1"/>
    <col min="1521" max="1522" width="5.42578125" style="206" customWidth="1"/>
    <col min="1523" max="1523" width="2.5703125" style="206" customWidth="1"/>
    <col min="1524" max="1524" width="1" style="206" customWidth="1"/>
    <col min="1525" max="1526" width="7.5703125" style="206" customWidth="1"/>
    <col min="1527" max="1527" width="1.85546875" style="206" customWidth="1"/>
    <col min="1528" max="1541" width="7.5703125" style="206" customWidth="1"/>
    <col min="1542" max="1756" width="9.140625" style="206"/>
    <col min="1757" max="1757" width="1" style="206" customWidth="1"/>
    <col min="1758" max="1758" width="2.5703125" style="206" customWidth="1"/>
    <col min="1759" max="1759" width="1" style="206" customWidth="1"/>
    <col min="1760" max="1760" width="20.42578125" style="206" customWidth="1"/>
    <col min="1761" max="1762" width="0.5703125" style="206" customWidth="1"/>
    <col min="1763" max="1763" width="5" style="206" customWidth="1"/>
    <col min="1764" max="1764" width="0.42578125" style="206" customWidth="1"/>
    <col min="1765" max="1765" width="5" style="206" customWidth="1"/>
    <col min="1766" max="1766" width="4.28515625" style="206" customWidth="1"/>
    <col min="1767" max="1767" width="5" style="206" customWidth="1"/>
    <col min="1768" max="1768" width="4.42578125" style="206" customWidth="1"/>
    <col min="1769" max="1770" width="5" style="206" customWidth="1"/>
    <col min="1771" max="1771" width="5.28515625" style="206" customWidth="1"/>
    <col min="1772" max="1772" width="4.85546875" style="206" customWidth="1"/>
    <col min="1773" max="1773" width="5" style="206" customWidth="1"/>
    <col min="1774" max="1774" width="5.28515625" style="206" customWidth="1"/>
    <col min="1775" max="1775" width="4.140625" style="206" customWidth="1"/>
    <col min="1776" max="1776" width="5" style="206" customWidth="1"/>
    <col min="1777" max="1778" width="5.42578125" style="206" customWidth="1"/>
    <col min="1779" max="1779" width="2.5703125" style="206" customWidth="1"/>
    <col min="1780" max="1780" width="1" style="206" customWidth="1"/>
    <col min="1781" max="1782" width="7.5703125" style="206" customWidth="1"/>
    <col min="1783" max="1783" width="1.85546875" style="206" customWidth="1"/>
    <col min="1784" max="1797" width="7.5703125" style="206" customWidth="1"/>
    <col min="1798" max="2012" width="9.140625" style="206"/>
    <col min="2013" max="2013" width="1" style="206" customWidth="1"/>
    <col min="2014" max="2014" width="2.5703125" style="206" customWidth="1"/>
    <col min="2015" max="2015" width="1" style="206" customWidth="1"/>
    <col min="2016" max="2016" width="20.42578125" style="206" customWidth="1"/>
    <col min="2017" max="2018" width="0.5703125" style="206" customWidth="1"/>
    <col min="2019" max="2019" width="5" style="206" customWidth="1"/>
    <col min="2020" max="2020" width="0.42578125" style="206" customWidth="1"/>
    <col min="2021" max="2021" width="5" style="206" customWidth="1"/>
    <col min="2022" max="2022" width="4.28515625" style="206" customWidth="1"/>
    <col min="2023" max="2023" width="5" style="206" customWidth="1"/>
    <col min="2024" max="2024" width="4.42578125" style="206" customWidth="1"/>
    <col min="2025" max="2026" width="5" style="206" customWidth="1"/>
    <col min="2027" max="2027" width="5.28515625" style="206" customWidth="1"/>
    <col min="2028" max="2028" width="4.85546875" style="206" customWidth="1"/>
    <col min="2029" max="2029" width="5" style="206" customWidth="1"/>
    <col min="2030" max="2030" width="5.28515625" style="206" customWidth="1"/>
    <col min="2031" max="2031" width="4.140625" style="206" customWidth="1"/>
    <col min="2032" max="2032" width="5" style="206" customWidth="1"/>
    <col min="2033" max="2034" width="5.42578125" style="206" customWidth="1"/>
    <col min="2035" max="2035" width="2.5703125" style="206" customWidth="1"/>
    <col min="2036" max="2036" width="1" style="206" customWidth="1"/>
    <col min="2037" max="2038" width="7.5703125" style="206" customWidth="1"/>
    <col min="2039" max="2039" width="1.85546875" style="206" customWidth="1"/>
    <col min="2040" max="2053" width="7.5703125" style="206" customWidth="1"/>
    <col min="2054" max="2268" width="9.140625" style="206"/>
    <col min="2269" max="2269" width="1" style="206" customWidth="1"/>
    <col min="2270" max="2270" width="2.5703125" style="206" customWidth="1"/>
    <col min="2271" max="2271" width="1" style="206" customWidth="1"/>
    <col min="2272" max="2272" width="20.42578125" style="206" customWidth="1"/>
    <col min="2273" max="2274" width="0.5703125" style="206" customWidth="1"/>
    <col min="2275" max="2275" width="5" style="206" customWidth="1"/>
    <col min="2276" max="2276" width="0.42578125" style="206" customWidth="1"/>
    <col min="2277" max="2277" width="5" style="206" customWidth="1"/>
    <col min="2278" max="2278" width="4.28515625" style="206" customWidth="1"/>
    <col min="2279" max="2279" width="5" style="206" customWidth="1"/>
    <col min="2280" max="2280" width="4.42578125" style="206" customWidth="1"/>
    <col min="2281" max="2282" width="5" style="206" customWidth="1"/>
    <col min="2283" max="2283" width="5.28515625" style="206" customWidth="1"/>
    <col min="2284" max="2284" width="4.85546875" style="206" customWidth="1"/>
    <col min="2285" max="2285" width="5" style="206" customWidth="1"/>
    <col min="2286" max="2286" width="5.28515625" style="206" customWidth="1"/>
    <col min="2287" max="2287" width="4.140625" style="206" customWidth="1"/>
    <col min="2288" max="2288" width="5" style="206" customWidth="1"/>
    <col min="2289" max="2290" width="5.42578125" style="206" customWidth="1"/>
    <col min="2291" max="2291" width="2.5703125" style="206" customWidth="1"/>
    <col min="2292" max="2292" width="1" style="206" customWidth="1"/>
    <col min="2293" max="2294" width="7.5703125" style="206" customWidth="1"/>
    <col min="2295" max="2295" width="1.85546875" style="206" customWidth="1"/>
    <col min="2296" max="2309" width="7.5703125" style="206" customWidth="1"/>
    <col min="2310" max="2524" width="9.140625" style="206"/>
    <col min="2525" max="2525" width="1" style="206" customWidth="1"/>
    <col min="2526" max="2526" width="2.5703125" style="206" customWidth="1"/>
    <col min="2527" max="2527" width="1" style="206" customWidth="1"/>
    <col min="2528" max="2528" width="20.42578125" style="206" customWidth="1"/>
    <col min="2529" max="2530" width="0.5703125" style="206" customWidth="1"/>
    <col min="2531" max="2531" width="5" style="206" customWidth="1"/>
    <col min="2532" max="2532" width="0.42578125" style="206" customWidth="1"/>
    <col min="2533" max="2533" width="5" style="206" customWidth="1"/>
    <col min="2534" max="2534" width="4.28515625" style="206" customWidth="1"/>
    <col min="2535" max="2535" width="5" style="206" customWidth="1"/>
    <col min="2536" max="2536" width="4.42578125" style="206" customWidth="1"/>
    <col min="2537" max="2538" width="5" style="206" customWidth="1"/>
    <col min="2539" max="2539" width="5.28515625" style="206" customWidth="1"/>
    <col min="2540" max="2540" width="4.85546875" style="206" customWidth="1"/>
    <col min="2541" max="2541" width="5" style="206" customWidth="1"/>
    <col min="2542" max="2542" width="5.28515625" style="206" customWidth="1"/>
    <col min="2543" max="2543" width="4.140625" style="206" customWidth="1"/>
    <col min="2544" max="2544" width="5" style="206" customWidth="1"/>
    <col min="2545" max="2546" width="5.42578125" style="206" customWidth="1"/>
    <col min="2547" max="2547" width="2.5703125" style="206" customWidth="1"/>
    <col min="2548" max="2548" width="1" style="206" customWidth="1"/>
    <col min="2549" max="2550" width="7.5703125" style="206" customWidth="1"/>
    <col min="2551" max="2551" width="1.85546875" style="206" customWidth="1"/>
    <col min="2552" max="2565" width="7.5703125" style="206" customWidth="1"/>
    <col min="2566" max="2780" width="9.140625" style="206"/>
    <col min="2781" max="2781" width="1" style="206" customWidth="1"/>
    <col min="2782" max="2782" width="2.5703125" style="206" customWidth="1"/>
    <col min="2783" max="2783" width="1" style="206" customWidth="1"/>
    <col min="2784" max="2784" width="20.42578125" style="206" customWidth="1"/>
    <col min="2785" max="2786" width="0.5703125" style="206" customWidth="1"/>
    <col min="2787" max="2787" width="5" style="206" customWidth="1"/>
    <col min="2788" max="2788" width="0.42578125" style="206" customWidth="1"/>
    <col min="2789" max="2789" width="5" style="206" customWidth="1"/>
    <col min="2790" max="2790" width="4.28515625" style="206" customWidth="1"/>
    <col min="2791" max="2791" width="5" style="206" customWidth="1"/>
    <col min="2792" max="2792" width="4.42578125" style="206" customWidth="1"/>
    <col min="2793" max="2794" width="5" style="206" customWidth="1"/>
    <col min="2795" max="2795" width="5.28515625" style="206" customWidth="1"/>
    <col min="2796" max="2796" width="4.85546875" style="206" customWidth="1"/>
    <col min="2797" max="2797" width="5" style="206" customWidth="1"/>
    <col min="2798" max="2798" width="5.28515625" style="206" customWidth="1"/>
    <col min="2799" max="2799" width="4.140625" style="206" customWidth="1"/>
    <col min="2800" max="2800" width="5" style="206" customWidth="1"/>
    <col min="2801" max="2802" width="5.42578125" style="206" customWidth="1"/>
    <col min="2803" max="2803" width="2.5703125" style="206" customWidth="1"/>
    <col min="2804" max="2804" width="1" style="206" customWidth="1"/>
    <col min="2805" max="2806" width="7.5703125" style="206" customWidth="1"/>
    <col min="2807" max="2807" width="1.85546875" style="206" customWidth="1"/>
    <col min="2808" max="2821" width="7.5703125" style="206" customWidth="1"/>
    <col min="2822" max="3036" width="9.140625" style="206"/>
    <col min="3037" max="3037" width="1" style="206" customWidth="1"/>
    <col min="3038" max="3038" width="2.5703125" style="206" customWidth="1"/>
    <col min="3039" max="3039" width="1" style="206" customWidth="1"/>
    <col min="3040" max="3040" width="20.42578125" style="206" customWidth="1"/>
    <col min="3041" max="3042" width="0.5703125" style="206" customWidth="1"/>
    <col min="3043" max="3043" width="5" style="206" customWidth="1"/>
    <col min="3044" max="3044" width="0.42578125" style="206" customWidth="1"/>
    <col min="3045" max="3045" width="5" style="206" customWidth="1"/>
    <col min="3046" max="3046" width="4.28515625" style="206" customWidth="1"/>
    <col min="3047" max="3047" width="5" style="206" customWidth="1"/>
    <col min="3048" max="3048" width="4.42578125" style="206" customWidth="1"/>
    <col min="3049" max="3050" width="5" style="206" customWidth="1"/>
    <col min="3051" max="3051" width="5.28515625" style="206" customWidth="1"/>
    <col min="3052" max="3052" width="4.85546875" style="206" customWidth="1"/>
    <col min="3053" max="3053" width="5" style="206" customWidth="1"/>
    <col min="3054" max="3054" width="5.28515625" style="206" customWidth="1"/>
    <col min="3055" max="3055" width="4.140625" style="206" customWidth="1"/>
    <col min="3056" max="3056" width="5" style="206" customWidth="1"/>
    <col min="3057" max="3058" width="5.42578125" style="206" customWidth="1"/>
    <col min="3059" max="3059" width="2.5703125" style="206" customWidth="1"/>
    <col min="3060" max="3060" width="1" style="206" customWidth="1"/>
    <col min="3061" max="3062" width="7.5703125" style="206" customWidth="1"/>
    <col min="3063" max="3063" width="1.85546875" style="206" customWidth="1"/>
    <col min="3064" max="3077" width="7.5703125" style="206" customWidth="1"/>
    <col min="3078" max="3292" width="9.140625" style="206"/>
    <col min="3293" max="3293" width="1" style="206" customWidth="1"/>
    <col min="3294" max="3294" width="2.5703125" style="206" customWidth="1"/>
    <col min="3295" max="3295" width="1" style="206" customWidth="1"/>
    <col min="3296" max="3296" width="20.42578125" style="206" customWidth="1"/>
    <col min="3297" max="3298" width="0.5703125" style="206" customWidth="1"/>
    <col min="3299" max="3299" width="5" style="206" customWidth="1"/>
    <col min="3300" max="3300" width="0.42578125" style="206" customWidth="1"/>
    <col min="3301" max="3301" width="5" style="206" customWidth="1"/>
    <col min="3302" max="3302" width="4.28515625" style="206" customWidth="1"/>
    <col min="3303" max="3303" width="5" style="206" customWidth="1"/>
    <col min="3304" max="3304" width="4.42578125" style="206" customWidth="1"/>
    <col min="3305" max="3306" width="5" style="206" customWidth="1"/>
    <col min="3307" max="3307" width="5.28515625" style="206" customWidth="1"/>
    <col min="3308" max="3308" width="4.85546875" style="206" customWidth="1"/>
    <col min="3309" max="3309" width="5" style="206" customWidth="1"/>
    <col min="3310" max="3310" width="5.28515625" style="206" customWidth="1"/>
    <col min="3311" max="3311" width="4.140625" style="206" customWidth="1"/>
    <col min="3312" max="3312" width="5" style="206" customWidth="1"/>
    <col min="3313" max="3314" width="5.42578125" style="206" customWidth="1"/>
    <col min="3315" max="3315" width="2.5703125" style="206" customWidth="1"/>
    <col min="3316" max="3316" width="1" style="206" customWidth="1"/>
    <col min="3317" max="3318" width="7.5703125" style="206" customWidth="1"/>
    <col min="3319" max="3319" width="1.85546875" style="206" customWidth="1"/>
    <col min="3320" max="3333" width="7.5703125" style="206" customWidth="1"/>
    <col min="3334" max="3548" width="9.140625" style="206"/>
    <col min="3549" max="3549" width="1" style="206" customWidth="1"/>
    <col min="3550" max="3550" width="2.5703125" style="206" customWidth="1"/>
    <col min="3551" max="3551" width="1" style="206" customWidth="1"/>
    <col min="3552" max="3552" width="20.42578125" style="206" customWidth="1"/>
    <col min="3553" max="3554" width="0.5703125" style="206" customWidth="1"/>
    <col min="3555" max="3555" width="5" style="206" customWidth="1"/>
    <col min="3556" max="3556" width="0.42578125" style="206" customWidth="1"/>
    <col min="3557" max="3557" width="5" style="206" customWidth="1"/>
    <col min="3558" max="3558" width="4.28515625" style="206" customWidth="1"/>
    <col min="3559" max="3559" width="5" style="206" customWidth="1"/>
    <col min="3560" max="3560" width="4.42578125" style="206" customWidth="1"/>
    <col min="3561" max="3562" width="5" style="206" customWidth="1"/>
    <col min="3563" max="3563" width="5.28515625" style="206" customWidth="1"/>
    <col min="3564" max="3564" width="4.85546875" style="206" customWidth="1"/>
    <col min="3565" max="3565" width="5" style="206" customWidth="1"/>
    <col min="3566" max="3566" width="5.28515625" style="206" customWidth="1"/>
    <col min="3567" max="3567" width="4.140625" style="206" customWidth="1"/>
    <col min="3568" max="3568" width="5" style="206" customWidth="1"/>
    <col min="3569" max="3570" width="5.42578125" style="206" customWidth="1"/>
    <col min="3571" max="3571" width="2.5703125" style="206" customWidth="1"/>
    <col min="3572" max="3572" width="1" style="206" customWidth="1"/>
    <col min="3573" max="3574" width="7.5703125" style="206" customWidth="1"/>
    <col min="3575" max="3575" width="1.85546875" style="206" customWidth="1"/>
    <col min="3576" max="3589" width="7.5703125" style="206" customWidth="1"/>
    <col min="3590" max="3804" width="9.140625" style="206"/>
    <col min="3805" max="3805" width="1" style="206" customWidth="1"/>
    <col min="3806" max="3806" width="2.5703125" style="206" customWidth="1"/>
    <col min="3807" max="3807" width="1" style="206" customWidth="1"/>
    <col min="3808" max="3808" width="20.42578125" style="206" customWidth="1"/>
    <col min="3809" max="3810" width="0.5703125" style="206" customWidth="1"/>
    <col min="3811" max="3811" width="5" style="206" customWidth="1"/>
    <col min="3812" max="3812" width="0.42578125" style="206" customWidth="1"/>
    <col min="3813" max="3813" width="5" style="206" customWidth="1"/>
    <col min="3814" max="3814" width="4.28515625" style="206" customWidth="1"/>
    <col min="3815" max="3815" width="5" style="206" customWidth="1"/>
    <col min="3816" max="3816" width="4.42578125" style="206" customWidth="1"/>
    <col min="3817" max="3818" width="5" style="206" customWidth="1"/>
    <col min="3819" max="3819" width="5.28515625" style="206" customWidth="1"/>
    <col min="3820" max="3820" width="4.85546875" style="206" customWidth="1"/>
    <col min="3821" max="3821" width="5" style="206" customWidth="1"/>
    <col min="3822" max="3822" width="5.28515625" style="206" customWidth="1"/>
    <col min="3823" max="3823" width="4.140625" style="206" customWidth="1"/>
    <col min="3824" max="3824" width="5" style="206" customWidth="1"/>
    <col min="3825" max="3826" width="5.42578125" style="206" customWidth="1"/>
    <col min="3827" max="3827" width="2.5703125" style="206" customWidth="1"/>
    <col min="3828" max="3828" width="1" style="206" customWidth="1"/>
    <col min="3829" max="3830" width="7.5703125" style="206" customWidth="1"/>
    <col min="3831" max="3831" width="1.85546875" style="206" customWidth="1"/>
    <col min="3832" max="3845" width="7.5703125" style="206" customWidth="1"/>
    <col min="3846" max="4060" width="9.140625" style="206"/>
    <col min="4061" max="4061" width="1" style="206" customWidth="1"/>
    <col min="4062" max="4062" width="2.5703125" style="206" customWidth="1"/>
    <col min="4063" max="4063" width="1" style="206" customWidth="1"/>
    <col min="4064" max="4064" width="20.42578125" style="206" customWidth="1"/>
    <col min="4065" max="4066" width="0.5703125" style="206" customWidth="1"/>
    <col min="4067" max="4067" width="5" style="206" customWidth="1"/>
    <col min="4068" max="4068" width="0.42578125" style="206" customWidth="1"/>
    <col min="4069" max="4069" width="5" style="206" customWidth="1"/>
    <col min="4070" max="4070" width="4.28515625" style="206" customWidth="1"/>
    <col min="4071" max="4071" width="5" style="206" customWidth="1"/>
    <col min="4072" max="4072" width="4.42578125" style="206" customWidth="1"/>
    <col min="4073" max="4074" width="5" style="206" customWidth="1"/>
    <col min="4075" max="4075" width="5.28515625" style="206" customWidth="1"/>
    <col min="4076" max="4076" width="4.85546875" style="206" customWidth="1"/>
    <col min="4077" max="4077" width="5" style="206" customWidth="1"/>
    <col min="4078" max="4078" width="5.28515625" style="206" customWidth="1"/>
    <col min="4079" max="4079" width="4.140625" style="206" customWidth="1"/>
    <col min="4080" max="4080" width="5" style="206" customWidth="1"/>
    <col min="4081" max="4082" width="5.42578125" style="206" customWidth="1"/>
    <col min="4083" max="4083" width="2.5703125" style="206" customWidth="1"/>
    <col min="4084" max="4084" width="1" style="206" customWidth="1"/>
    <col min="4085" max="4086" width="7.5703125" style="206" customWidth="1"/>
    <col min="4087" max="4087" width="1.85546875" style="206" customWidth="1"/>
    <col min="4088" max="4101" width="7.5703125" style="206" customWidth="1"/>
    <col min="4102" max="4316" width="9.140625" style="206"/>
    <col min="4317" max="4317" width="1" style="206" customWidth="1"/>
    <col min="4318" max="4318" width="2.5703125" style="206" customWidth="1"/>
    <col min="4319" max="4319" width="1" style="206" customWidth="1"/>
    <col min="4320" max="4320" width="20.42578125" style="206" customWidth="1"/>
    <col min="4321" max="4322" width="0.5703125" style="206" customWidth="1"/>
    <col min="4323" max="4323" width="5" style="206" customWidth="1"/>
    <col min="4324" max="4324" width="0.42578125" style="206" customWidth="1"/>
    <col min="4325" max="4325" width="5" style="206" customWidth="1"/>
    <col min="4326" max="4326" width="4.28515625" style="206" customWidth="1"/>
    <col min="4327" max="4327" width="5" style="206" customWidth="1"/>
    <col min="4328" max="4328" width="4.42578125" style="206" customWidth="1"/>
    <col min="4329" max="4330" width="5" style="206" customWidth="1"/>
    <col min="4331" max="4331" width="5.28515625" style="206" customWidth="1"/>
    <col min="4332" max="4332" width="4.85546875" style="206" customWidth="1"/>
    <col min="4333" max="4333" width="5" style="206" customWidth="1"/>
    <col min="4334" max="4334" width="5.28515625" style="206" customWidth="1"/>
    <col min="4335" max="4335" width="4.140625" style="206" customWidth="1"/>
    <col min="4336" max="4336" width="5" style="206" customWidth="1"/>
    <col min="4337" max="4338" width="5.42578125" style="206" customWidth="1"/>
    <col min="4339" max="4339" width="2.5703125" style="206" customWidth="1"/>
    <col min="4340" max="4340" width="1" style="206" customWidth="1"/>
    <col min="4341" max="4342" width="7.5703125" style="206" customWidth="1"/>
    <col min="4343" max="4343" width="1.85546875" style="206" customWidth="1"/>
    <col min="4344" max="4357" width="7.5703125" style="206" customWidth="1"/>
    <col min="4358" max="4572" width="9.140625" style="206"/>
    <col min="4573" max="4573" width="1" style="206" customWidth="1"/>
    <col min="4574" max="4574" width="2.5703125" style="206" customWidth="1"/>
    <col min="4575" max="4575" width="1" style="206" customWidth="1"/>
    <col min="4576" max="4576" width="20.42578125" style="206" customWidth="1"/>
    <col min="4577" max="4578" width="0.5703125" style="206" customWidth="1"/>
    <col min="4579" max="4579" width="5" style="206" customWidth="1"/>
    <col min="4580" max="4580" width="0.42578125" style="206" customWidth="1"/>
    <col min="4581" max="4581" width="5" style="206" customWidth="1"/>
    <col min="4582" max="4582" width="4.28515625" style="206" customWidth="1"/>
    <col min="4583" max="4583" width="5" style="206" customWidth="1"/>
    <col min="4584" max="4584" width="4.42578125" style="206" customWidth="1"/>
    <col min="4585" max="4586" width="5" style="206" customWidth="1"/>
    <col min="4587" max="4587" width="5.28515625" style="206" customWidth="1"/>
    <col min="4588" max="4588" width="4.85546875" style="206" customWidth="1"/>
    <col min="4589" max="4589" width="5" style="206" customWidth="1"/>
    <col min="4590" max="4590" width="5.28515625" style="206" customWidth="1"/>
    <col min="4591" max="4591" width="4.140625" style="206" customWidth="1"/>
    <col min="4592" max="4592" width="5" style="206" customWidth="1"/>
    <col min="4593" max="4594" width="5.42578125" style="206" customWidth="1"/>
    <col min="4595" max="4595" width="2.5703125" style="206" customWidth="1"/>
    <col min="4596" max="4596" width="1" style="206" customWidth="1"/>
    <col min="4597" max="4598" width="7.5703125" style="206" customWidth="1"/>
    <col min="4599" max="4599" width="1.85546875" style="206" customWidth="1"/>
    <col min="4600" max="4613" width="7.5703125" style="206" customWidth="1"/>
    <col min="4614" max="4828" width="9.140625" style="206"/>
    <col min="4829" max="4829" width="1" style="206" customWidth="1"/>
    <col min="4830" max="4830" width="2.5703125" style="206" customWidth="1"/>
    <col min="4831" max="4831" width="1" style="206" customWidth="1"/>
    <col min="4832" max="4832" width="20.42578125" style="206" customWidth="1"/>
    <col min="4833" max="4834" width="0.5703125" style="206" customWidth="1"/>
    <col min="4835" max="4835" width="5" style="206" customWidth="1"/>
    <col min="4836" max="4836" width="0.42578125" style="206" customWidth="1"/>
    <col min="4837" max="4837" width="5" style="206" customWidth="1"/>
    <col min="4838" max="4838" width="4.28515625" style="206" customWidth="1"/>
    <col min="4839" max="4839" width="5" style="206" customWidth="1"/>
    <col min="4840" max="4840" width="4.42578125" style="206" customWidth="1"/>
    <col min="4841" max="4842" width="5" style="206" customWidth="1"/>
    <col min="4843" max="4843" width="5.28515625" style="206" customWidth="1"/>
    <col min="4844" max="4844" width="4.85546875" style="206" customWidth="1"/>
    <col min="4845" max="4845" width="5" style="206" customWidth="1"/>
    <col min="4846" max="4846" width="5.28515625" style="206" customWidth="1"/>
    <col min="4847" max="4847" width="4.140625" style="206" customWidth="1"/>
    <col min="4848" max="4848" width="5" style="206" customWidth="1"/>
    <col min="4849" max="4850" width="5.42578125" style="206" customWidth="1"/>
    <col min="4851" max="4851" width="2.5703125" style="206" customWidth="1"/>
    <col min="4852" max="4852" width="1" style="206" customWidth="1"/>
    <col min="4853" max="4854" width="7.5703125" style="206" customWidth="1"/>
    <col min="4855" max="4855" width="1.85546875" style="206" customWidth="1"/>
    <col min="4856" max="4869" width="7.5703125" style="206" customWidth="1"/>
    <col min="4870" max="5084" width="9.140625" style="206"/>
    <col min="5085" max="5085" width="1" style="206" customWidth="1"/>
    <col min="5086" max="5086" width="2.5703125" style="206" customWidth="1"/>
    <col min="5087" max="5087" width="1" style="206" customWidth="1"/>
    <col min="5088" max="5088" width="20.42578125" style="206" customWidth="1"/>
    <col min="5089" max="5090" width="0.5703125" style="206" customWidth="1"/>
    <col min="5091" max="5091" width="5" style="206" customWidth="1"/>
    <col min="5092" max="5092" width="0.42578125" style="206" customWidth="1"/>
    <col min="5093" max="5093" width="5" style="206" customWidth="1"/>
    <col min="5094" max="5094" width="4.28515625" style="206" customWidth="1"/>
    <col min="5095" max="5095" width="5" style="206" customWidth="1"/>
    <col min="5096" max="5096" width="4.42578125" style="206" customWidth="1"/>
    <col min="5097" max="5098" width="5" style="206" customWidth="1"/>
    <col min="5099" max="5099" width="5.28515625" style="206" customWidth="1"/>
    <col min="5100" max="5100" width="4.85546875" style="206" customWidth="1"/>
    <col min="5101" max="5101" width="5" style="206" customWidth="1"/>
    <col min="5102" max="5102" width="5.28515625" style="206" customWidth="1"/>
    <col min="5103" max="5103" width="4.140625" style="206" customWidth="1"/>
    <col min="5104" max="5104" width="5" style="206" customWidth="1"/>
    <col min="5105" max="5106" width="5.42578125" style="206" customWidth="1"/>
    <col min="5107" max="5107" width="2.5703125" style="206" customWidth="1"/>
    <col min="5108" max="5108" width="1" style="206" customWidth="1"/>
    <col min="5109" max="5110" width="7.5703125" style="206" customWidth="1"/>
    <col min="5111" max="5111" width="1.85546875" style="206" customWidth="1"/>
    <col min="5112" max="5125" width="7.5703125" style="206" customWidth="1"/>
    <col min="5126" max="5340" width="9.140625" style="206"/>
    <col min="5341" max="5341" width="1" style="206" customWidth="1"/>
    <col min="5342" max="5342" width="2.5703125" style="206" customWidth="1"/>
    <col min="5343" max="5343" width="1" style="206" customWidth="1"/>
    <col min="5344" max="5344" width="20.42578125" style="206" customWidth="1"/>
    <col min="5345" max="5346" width="0.5703125" style="206" customWidth="1"/>
    <col min="5347" max="5347" width="5" style="206" customWidth="1"/>
    <col min="5348" max="5348" width="0.42578125" style="206" customWidth="1"/>
    <col min="5349" max="5349" width="5" style="206" customWidth="1"/>
    <col min="5350" max="5350" width="4.28515625" style="206" customWidth="1"/>
    <col min="5351" max="5351" width="5" style="206" customWidth="1"/>
    <col min="5352" max="5352" width="4.42578125" style="206" customWidth="1"/>
    <col min="5353" max="5354" width="5" style="206" customWidth="1"/>
    <col min="5355" max="5355" width="5.28515625" style="206" customWidth="1"/>
    <col min="5356" max="5356" width="4.85546875" style="206" customWidth="1"/>
    <col min="5357" max="5357" width="5" style="206" customWidth="1"/>
    <col min="5358" max="5358" width="5.28515625" style="206" customWidth="1"/>
    <col min="5359" max="5359" width="4.140625" style="206" customWidth="1"/>
    <col min="5360" max="5360" width="5" style="206" customWidth="1"/>
    <col min="5361" max="5362" width="5.42578125" style="206" customWidth="1"/>
    <col min="5363" max="5363" width="2.5703125" style="206" customWidth="1"/>
    <col min="5364" max="5364" width="1" style="206" customWidth="1"/>
    <col min="5365" max="5366" width="7.5703125" style="206" customWidth="1"/>
    <col min="5367" max="5367" width="1.85546875" style="206" customWidth="1"/>
    <col min="5368" max="5381" width="7.5703125" style="206" customWidth="1"/>
    <col min="5382" max="5596" width="9.140625" style="206"/>
    <col min="5597" max="5597" width="1" style="206" customWidth="1"/>
    <col min="5598" max="5598" width="2.5703125" style="206" customWidth="1"/>
    <col min="5599" max="5599" width="1" style="206" customWidth="1"/>
    <col min="5600" max="5600" width="20.42578125" style="206" customWidth="1"/>
    <col min="5601" max="5602" width="0.5703125" style="206" customWidth="1"/>
    <col min="5603" max="5603" width="5" style="206" customWidth="1"/>
    <col min="5604" max="5604" width="0.42578125" style="206" customWidth="1"/>
    <col min="5605" max="5605" width="5" style="206" customWidth="1"/>
    <col min="5606" max="5606" width="4.28515625" style="206" customWidth="1"/>
    <col min="5607" max="5607" width="5" style="206" customWidth="1"/>
    <col min="5608" max="5608" width="4.42578125" style="206" customWidth="1"/>
    <col min="5609" max="5610" width="5" style="206" customWidth="1"/>
    <col min="5611" max="5611" width="5.28515625" style="206" customWidth="1"/>
    <col min="5612" max="5612" width="4.85546875" style="206" customWidth="1"/>
    <col min="5613" max="5613" width="5" style="206" customWidth="1"/>
    <col min="5614" max="5614" width="5.28515625" style="206" customWidth="1"/>
    <col min="5615" max="5615" width="4.140625" style="206" customWidth="1"/>
    <col min="5616" max="5616" width="5" style="206" customWidth="1"/>
    <col min="5617" max="5618" width="5.42578125" style="206" customWidth="1"/>
    <col min="5619" max="5619" width="2.5703125" style="206" customWidth="1"/>
    <col min="5620" max="5620" width="1" style="206" customWidth="1"/>
    <col min="5621" max="5622" width="7.5703125" style="206" customWidth="1"/>
    <col min="5623" max="5623" width="1.85546875" style="206" customWidth="1"/>
    <col min="5624" max="5637" width="7.5703125" style="206" customWidth="1"/>
    <col min="5638" max="5852" width="9.140625" style="206"/>
    <col min="5853" max="5853" width="1" style="206" customWidth="1"/>
    <col min="5854" max="5854" width="2.5703125" style="206" customWidth="1"/>
    <col min="5855" max="5855" width="1" style="206" customWidth="1"/>
    <col min="5856" max="5856" width="20.42578125" style="206" customWidth="1"/>
    <col min="5857" max="5858" width="0.5703125" style="206" customWidth="1"/>
    <col min="5859" max="5859" width="5" style="206" customWidth="1"/>
    <col min="5860" max="5860" width="0.42578125" style="206" customWidth="1"/>
    <col min="5861" max="5861" width="5" style="206" customWidth="1"/>
    <col min="5862" max="5862" width="4.28515625" style="206" customWidth="1"/>
    <col min="5863" max="5863" width="5" style="206" customWidth="1"/>
    <col min="5864" max="5864" width="4.42578125" style="206" customWidth="1"/>
    <col min="5865" max="5866" width="5" style="206" customWidth="1"/>
    <col min="5867" max="5867" width="5.28515625" style="206" customWidth="1"/>
    <col min="5868" max="5868" width="4.85546875" style="206" customWidth="1"/>
    <col min="5869" max="5869" width="5" style="206" customWidth="1"/>
    <col min="5870" max="5870" width="5.28515625" style="206" customWidth="1"/>
    <col min="5871" max="5871" width="4.140625" style="206" customWidth="1"/>
    <col min="5872" max="5872" width="5" style="206" customWidth="1"/>
    <col min="5873" max="5874" width="5.42578125" style="206" customWidth="1"/>
    <col min="5875" max="5875" width="2.5703125" style="206" customWidth="1"/>
    <col min="5876" max="5876" width="1" style="206" customWidth="1"/>
    <col min="5877" max="5878" width="7.5703125" style="206" customWidth="1"/>
    <col min="5879" max="5879" width="1.85546875" style="206" customWidth="1"/>
    <col min="5880" max="5893" width="7.5703125" style="206" customWidth="1"/>
    <col min="5894" max="6108" width="9.140625" style="206"/>
    <col min="6109" max="6109" width="1" style="206" customWidth="1"/>
    <col min="6110" max="6110" width="2.5703125" style="206" customWidth="1"/>
    <col min="6111" max="6111" width="1" style="206" customWidth="1"/>
    <col min="6112" max="6112" width="20.42578125" style="206" customWidth="1"/>
    <col min="6113" max="6114" width="0.5703125" style="206" customWidth="1"/>
    <col min="6115" max="6115" width="5" style="206" customWidth="1"/>
    <col min="6116" max="6116" width="0.42578125" style="206" customWidth="1"/>
    <col min="6117" max="6117" width="5" style="206" customWidth="1"/>
    <col min="6118" max="6118" width="4.28515625" style="206" customWidth="1"/>
    <col min="6119" max="6119" width="5" style="206" customWidth="1"/>
    <col min="6120" max="6120" width="4.42578125" style="206" customWidth="1"/>
    <col min="6121" max="6122" width="5" style="206" customWidth="1"/>
    <col min="6123" max="6123" width="5.28515625" style="206" customWidth="1"/>
    <col min="6124" max="6124" width="4.85546875" style="206" customWidth="1"/>
    <col min="6125" max="6125" width="5" style="206" customWidth="1"/>
    <col min="6126" max="6126" width="5.28515625" style="206" customWidth="1"/>
    <col min="6127" max="6127" width="4.140625" style="206" customWidth="1"/>
    <col min="6128" max="6128" width="5" style="206" customWidth="1"/>
    <col min="6129" max="6130" width="5.42578125" style="206" customWidth="1"/>
    <col min="6131" max="6131" width="2.5703125" style="206" customWidth="1"/>
    <col min="6132" max="6132" width="1" style="206" customWidth="1"/>
    <col min="6133" max="6134" width="7.5703125" style="206" customWidth="1"/>
    <col min="6135" max="6135" width="1.85546875" style="206" customWidth="1"/>
    <col min="6136" max="6149" width="7.5703125" style="206" customWidth="1"/>
    <col min="6150" max="6364" width="9.140625" style="206"/>
    <col min="6365" max="6365" width="1" style="206" customWidth="1"/>
    <col min="6366" max="6366" width="2.5703125" style="206" customWidth="1"/>
    <col min="6367" max="6367" width="1" style="206" customWidth="1"/>
    <col min="6368" max="6368" width="20.42578125" style="206" customWidth="1"/>
    <col min="6369" max="6370" width="0.5703125" style="206" customWidth="1"/>
    <col min="6371" max="6371" width="5" style="206" customWidth="1"/>
    <col min="6372" max="6372" width="0.42578125" style="206" customWidth="1"/>
    <col min="6373" max="6373" width="5" style="206" customWidth="1"/>
    <col min="6374" max="6374" width="4.28515625" style="206" customWidth="1"/>
    <col min="6375" max="6375" width="5" style="206" customWidth="1"/>
    <col min="6376" max="6376" width="4.42578125" style="206" customWidth="1"/>
    <col min="6377" max="6378" width="5" style="206" customWidth="1"/>
    <col min="6379" max="6379" width="5.28515625" style="206" customWidth="1"/>
    <col min="6380" max="6380" width="4.85546875" style="206" customWidth="1"/>
    <col min="6381" max="6381" width="5" style="206" customWidth="1"/>
    <col min="6382" max="6382" width="5.28515625" style="206" customWidth="1"/>
    <col min="6383" max="6383" width="4.140625" style="206" customWidth="1"/>
    <col min="6384" max="6384" width="5" style="206" customWidth="1"/>
    <col min="6385" max="6386" width="5.42578125" style="206" customWidth="1"/>
    <col min="6387" max="6387" width="2.5703125" style="206" customWidth="1"/>
    <col min="6388" max="6388" width="1" style="206" customWidth="1"/>
    <col min="6389" max="6390" width="7.5703125" style="206" customWidth="1"/>
    <col min="6391" max="6391" width="1.85546875" style="206" customWidth="1"/>
    <col min="6392" max="6405" width="7.5703125" style="206" customWidth="1"/>
    <col min="6406" max="6620" width="9.140625" style="206"/>
    <col min="6621" max="6621" width="1" style="206" customWidth="1"/>
    <col min="6622" max="6622" width="2.5703125" style="206" customWidth="1"/>
    <col min="6623" max="6623" width="1" style="206" customWidth="1"/>
    <col min="6624" max="6624" width="20.42578125" style="206" customWidth="1"/>
    <col min="6625" max="6626" width="0.5703125" style="206" customWidth="1"/>
    <col min="6627" max="6627" width="5" style="206" customWidth="1"/>
    <col min="6628" max="6628" width="0.42578125" style="206" customWidth="1"/>
    <col min="6629" max="6629" width="5" style="206" customWidth="1"/>
    <col min="6630" max="6630" width="4.28515625" style="206" customWidth="1"/>
    <col min="6631" max="6631" width="5" style="206" customWidth="1"/>
    <col min="6632" max="6632" width="4.42578125" style="206" customWidth="1"/>
    <col min="6633" max="6634" width="5" style="206" customWidth="1"/>
    <col min="6635" max="6635" width="5.28515625" style="206" customWidth="1"/>
    <col min="6636" max="6636" width="4.85546875" style="206" customWidth="1"/>
    <col min="6637" max="6637" width="5" style="206" customWidth="1"/>
    <col min="6638" max="6638" width="5.28515625" style="206" customWidth="1"/>
    <col min="6639" max="6639" width="4.140625" style="206" customWidth="1"/>
    <col min="6640" max="6640" width="5" style="206" customWidth="1"/>
    <col min="6641" max="6642" width="5.42578125" style="206" customWidth="1"/>
    <col min="6643" max="6643" width="2.5703125" style="206" customWidth="1"/>
    <col min="6644" max="6644" width="1" style="206" customWidth="1"/>
    <col min="6645" max="6646" width="7.5703125" style="206" customWidth="1"/>
    <col min="6647" max="6647" width="1.85546875" style="206" customWidth="1"/>
    <col min="6648" max="6661" width="7.5703125" style="206" customWidth="1"/>
    <col min="6662" max="6876" width="9.140625" style="206"/>
    <col min="6877" max="6877" width="1" style="206" customWidth="1"/>
    <col min="6878" max="6878" width="2.5703125" style="206" customWidth="1"/>
    <col min="6879" max="6879" width="1" style="206" customWidth="1"/>
    <col min="6880" max="6880" width="20.42578125" style="206" customWidth="1"/>
    <col min="6881" max="6882" width="0.5703125" style="206" customWidth="1"/>
    <col min="6883" max="6883" width="5" style="206" customWidth="1"/>
    <col min="6884" max="6884" width="0.42578125" style="206" customWidth="1"/>
    <col min="6885" max="6885" width="5" style="206" customWidth="1"/>
    <col min="6886" max="6886" width="4.28515625" style="206" customWidth="1"/>
    <col min="6887" max="6887" width="5" style="206" customWidth="1"/>
    <col min="6888" max="6888" width="4.42578125" style="206" customWidth="1"/>
    <col min="6889" max="6890" width="5" style="206" customWidth="1"/>
    <col min="6891" max="6891" width="5.28515625" style="206" customWidth="1"/>
    <col min="6892" max="6892" width="4.85546875" style="206" customWidth="1"/>
    <col min="6893" max="6893" width="5" style="206" customWidth="1"/>
    <col min="6894" max="6894" width="5.28515625" style="206" customWidth="1"/>
    <col min="6895" max="6895" width="4.140625" style="206" customWidth="1"/>
    <col min="6896" max="6896" width="5" style="206" customWidth="1"/>
    <col min="6897" max="6898" width="5.42578125" style="206" customWidth="1"/>
    <col min="6899" max="6899" width="2.5703125" style="206" customWidth="1"/>
    <col min="6900" max="6900" width="1" style="206" customWidth="1"/>
    <col min="6901" max="6902" width="7.5703125" style="206" customWidth="1"/>
    <col min="6903" max="6903" width="1.85546875" style="206" customWidth="1"/>
    <col min="6904" max="6917" width="7.5703125" style="206" customWidth="1"/>
    <col min="6918" max="7132" width="9.140625" style="206"/>
    <col min="7133" max="7133" width="1" style="206" customWidth="1"/>
    <col min="7134" max="7134" width="2.5703125" style="206" customWidth="1"/>
    <col min="7135" max="7135" width="1" style="206" customWidth="1"/>
    <col min="7136" max="7136" width="20.42578125" style="206" customWidth="1"/>
    <col min="7137" max="7138" width="0.5703125" style="206" customWidth="1"/>
    <col min="7139" max="7139" width="5" style="206" customWidth="1"/>
    <col min="7140" max="7140" width="0.42578125" style="206" customWidth="1"/>
    <col min="7141" max="7141" width="5" style="206" customWidth="1"/>
    <col min="7142" max="7142" width="4.28515625" style="206" customWidth="1"/>
    <col min="7143" max="7143" width="5" style="206" customWidth="1"/>
    <col min="7144" max="7144" width="4.42578125" style="206" customWidth="1"/>
    <col min="7145" max="7146" width="5" style="206" customWidth="1"/>
    <col min="7147" max="7147" width="5.28515625" style="206" customWidth="1"/>
    <col min="7148" max="7148" width="4.85546875" style="206" customWidth="1"/>
    <col min="7149" max="7149" width="5" style="206" customWidth="1"/>
    <col min="7150" max="7150" width="5.28515625" style="206" customWidth="1"/>
    <col min="7151" max="7151" width="4.140625" style="206" customWidth="1"/>
    <col min="7152" max="7152" width="5" style="206" customWidth="1"/>
    <col min="7153" max="7154" width="5.42578125" style="206" customWidth="1"/>
    <col min="7155" max="7155" width="2.5703125" style="206" customWidth="1"/>
    <col min="7156" max="7156" width="1" style="206" customWidth="1"/>
    <col min="7157" max="7158" width="7.5703125" style="206" customWidth="1"/>
    <col min="7159" max="7159" width="1.85546875" style="206" customWidth="1"/>
    <col min="7160" max="7173" width="7.5703125" style="206" customWidth="1"/>
    <col min="7174" max="7388" width="9.140625" style="206"/>
    <col min="7389" max="7389" width="1" style="206" customWidth="1"/>
    <col min="7390" max="7390" width="2.5703125" style="206" customWidth="1"/>
    <col min="7391" max="7391" width="1" style="206" customWidth="1"/>
    <col min="7392" max="7392" width="20.42578125" style="206" customWidth="1"/>
    <col min="7393" max="7394" width="0.5703125" style="206" customWidth="1"/>
    <col min="7395" max="7395" width="5" style="206" customWidth="1"/>
    <col min="7396" max="7396" width="0.42578125" style="206" customWidth="1"/>
    <col min="7397" max="7397" width="5" style="206" customWidth="1"/>
    <col min="7398" max="7398" width="4.28515625" style="206" customWidth="1"/>
    <col min="7399" max="7399" width="5" style="206" customWidth="1"/>
    <col min="7400" max="7400" width="4.42578125" style="206" customWidth="1"/>
    <col min="7401" max="7402" width="5" style="206" customWidth="1"/>
    <col min="7403" max="7403" width="5.28515625" style="206" customWidth="1"/>
    <col min="7404" max="7404" width="4.85546875" style="206" customWidth="1"/>
    <col min="7405" max="7405" width="5" style="206" customWidth="1"/>
    <col min="7406" max="7406" width="5.28515625" style="206" customWidth="1"/>
    <col min="7407" max="7407" width="4.140625" style="206" customWidth="1"/>
    <col min="7408" max="7408" width="5" style="206" customWidth="1"/>
    <col min="7409" max="7410" width="5.42578125" style="206" customWidth="1"/>
    <col min="7411" max="7411" width="2.5703125" style="206" customWidth="1"/>
    <col min="7412" max="7412" width="1" style="206" customWidth="1"/>
    <col min="7413" max="7414" width="7.5703125" style="206" customWidth="1"/>
    <col min="7415" max="7415" width="1.85546875" style="206" customWidth="1"/>
    <col min="7416" max="7429" width="7.5703125" style="206" customWidth="1"/>
    <col min="7430" max="7644" width="9.140625" style="206"/>
    <col min="7645" max="7645" width="1" style="206" customWidth="1"/>
    <col min="7646" max="7646" width="2.5703125" style="206" customWidth="1"/>
    <col min="7647" max="7647" width="1" style="206" customWidth="1"/>
    <col min="7648" max="7648" width="20.42578125" style="206" customWidth="1"/>
    <col min="7649" max="7650" width="0.5703125" style="206" customWidth="1"/>
    <col min="7651" max="7651" width="5" style="206" customWidth="1"/>
    <col min="7652" max="7652" width="0.42578125" style="206" customWidth="1"/>
    <col min="7653" max="7653" width="5" style="206" customWidth="1"/>
    <col min="7654" max="7654" width="4.28515625" style="206" customWidth="1"/>
    <col min="7655" max="7655" width="5" style="206" customWidth="1"/>
    <col min="7656" max="7656" width="4.42578125" style="206" customWidth="1"/>
    <col min="7657" max="7658" width="5" style="206" customWidth="1"/>
    <col min="7659" max="7659" width="5.28515625" style="206" customWidth="1"/>
    <col min="7660" max="7660" width="4.85546875" style="206" customWidth="1"/>
    <col min="7661" max="7661" width="5" style="206" customWidth="1"/>
    <col min="7662" max="7662" width="5.28515625" style="206" customWidth="1"/>
    <col min="7663" max="7663" width="4.140625" style="206" customWidth="1"/>
    <col min="7664" max="7664" width="5" style="206" customWidth="1"/>
    <col min="7665" max="7666" width="5.42578125" style="206" customWidth="1"/>
    <col min="7667" max="7667" width="2.5703125" style="206" customWidth="1"/>
    <col min="7668" max="7668" width="1" style="206" customWidth="1"/>
    <col min="7669" max="7670" width="7.5703125" style="206" customWidth="1"/>
    <col min="7671" max="7671" width="1.85546875" style="206" customWidth="1"/>
    <col min="7672" max="7685" width="7.5703125" style="206" customWidth="1"/>
    <col min="7686" max="7900" width="9.140625" style="206"/>
    <col min="7901" max="7901" width="1" style="206" customWidth="1"/>
    <col min="7902" max="7902" width="2.5703125" style="206" customWidth="1"/>
    <col min="7903" max="7903" width="1" style="206" customWidth="1"/>
    <col min="7904" max="7904" width="20.42578125" style="206" customWidth="1"/>
    <col min="7905" max="7906" width="0.5703125" style="206" customWidth="1"/>
    <col min="7907" max="7907" width="5" style="206" customWidth="1"/>
    <col min="7908" max="7908" width="0.42578125" style="206" customWidth="1"/>
    <col min="7909" max="7909" width="5" style="206" customWidth="1"/>
    <col min="7910" max="7910" width="4.28515625" style="206" customWidth="1"/>
    <col min="7911" max="7911" width="5" style="206" customWidth="1"/>
    <col min="7912" max="7912" width="4.42578125" style="206" customWidth="1"/>
    <col min="7913" max="7914" width="5" style="206" customWidth="1"/>
    <col min="7915" max="7915" width="5.28515625" style="206" customWidth="1"/>
    <col min="7916" max="7916" width="4.85546875" style="206" customWidth="1"/>
    <col min="7917" max="7917" width="5" style="206" customWidth="1"/>
    <col min="7918" max="7918" width="5.28515625" style="206" customWidth="1"/>
    <col min="7919" max="7919" width="4.140625" style="206" customWidth="1"/>
    <col min="7920" max="7920" width="5" style="206" customWidth="1"/>
    <col min="7921" max="7922" width="5.42578125" style="206" customWidth="1"/>
    <col min="7923" max="7923" width="2.5703125" style="206" customWidth="1"/>
    <col min="7924" max="7924" width="1" style="206" customWidth="1"/>
    <col min="7925" max="7926" width="7.5703125" style="206" customWidth="1"/>
    <col min="7927" max="7927" width="1.85546875" style="206" customWidth="1"/>
    <col min="7928" max="7941" width="7.5703125" style="206" customWidth="1"/>
    <col min="7942" max="8156" width="9.140625" style="206"/>
    <col min="8157" max="8157" width="1" style="206" customWidth="1"/>
    <col min="8158" max="8158" width="2.5703125" style="206" customWidth="1"/>
    <col min="8159" max="8159" width="1" style="206" customWidth="1"/>
    <col min="8160" max="8160" width="20.42578125" style="206" customWidth="1"/>
    <col min="8161" max="8162" width="0.5703125" style="206" customWidth="1"/>
    <col min="8163" max="8163" width="5" style="206" customWidth="1"/>
    <col min="8164" max="8164" width="0.42578125" style="206" customWidth="1"/>
    <col min="8165" max="8165" width="5" style="206" customWidth="1"/>
    <col min="8166" max="8166" width="4.28515625" style="206" customWidth="1"/>
    <col min="8167" max="8167" width="5" style="206" customWidth="1"/>
    <col min="8168" max="8168" width="4.42578125" style="206" customWidth="1"/>
    <col min="8169" max="8170" width="5" style="206" customWidth="1"/>
    <col min="8171" max="8171" width="5.28515625" style="206" customWidth="1"/>
    <col min="8172" max="8172" width="4.85546875" style="206" customWidth="1"/>
    <col min="8173" max="8173" width="5" style="206" customWidth="1"/>
    <col min="8174" max="8174" width="5.28515625" style="206" customWidth="1"/>
    <col min="8175" max="8175" width="4.140625" style="206" customWidth="1"/>
    <col min="8176" max="8176" width="5" style="206" customWidth="1"/>
    <col min="8177" max="8178" width="5.42578125" style="206" customWidth="1"/>
    <col min="8179" max="8179" width="2.5703125" style="206" customWidth="1"/>
    <col min="8180" max="8180" width="1" style="206" customWidth="1"/>
    <col min="8181" max="8182" width="7.5703125" style="206" customWidth="1"/>
    <col min="8183" max="8183" width="1.85546875" style="206" customWidth="1"/>
    <col min="8184" max="8197" width="7.5703125" style="206" customWidth="1"/>
    <col min="8198" max="8412" width="9.140625" style="206"/>
    <col min="8413" max="8413" width="1" style="206" customWidth="1"/>
    <col min="8414" max="8414" width="2.5703125" style="206" customWidth="1"/>
    <col min="8415" max="8415" width="1" style="206" customWidth="1"/>
    <col min="8416" max="8416" width="20.42578125" style="206" customWidth="1"/>
    <col min="8417" max="8418" width="0.5703125" style="206" customWidth="1"/>
    <col min="8419" max="8419" width="5" style="206" customWidth="1"/>
    <col min="8420" max="8420" width="0.42578125" style="206" customWidth="1"/>
    <col min="8421" max="8421" width="5" style="206" customWidth="1"/>
    <col min="8422" max="8422" width="4.28515625" style="206" customWidth="1"/>
    <col min="8423" max="8423" width="5" style="206" customWidth="1"/>
    <col min="8424" max="8424" width="4.42578125" style="206" customWidth="1"/>
    <col min="8425" max="8426" width="5" style="206" customWidth="1"/>
    <col min="8427" max="8427" width="5.28515625" style="206" customWidth="1"/>
    <col min="8428" max="8428" width="4.85546875" style="206" customWidth="1"/>
    <col min="8429" max="8429" width="5" style="206" customWidth="1"/>
    <col min="8430" max="8430" width="5.28515625" style="206" customWidth="1"/>
    <col min="8431" max="8431" width="4.140625" style="206" customWidth="1"/>
    <col min="8432" max="8432" width="5" style="206" customWidth="1"/>
    <col min="8433" max="8434" width="5.42578125" style="206" customWidth="1"/>
    <col min="8435" max="8435" width="2.5703125" style="206" customWidth="1"/>
    <col min="8436" max="8436" width="1" style="206" customWidth="1"/>
    <col min="8437" max="8438" width="7.5703125" style="206" customWidth="1"/>
    <col min="8439" max="8439" width="1.85546875" style="206" customWidth="1"/>
    <col min="8440" max="8453" width="7.5703125" style="206" customWidth="1"/>
    <col min="8454" max="8668" width="9.140625" style="206"/>
    <col min="8669" max="8669" width="1" style="206" customWidth="1"/>
    <col min="8670" max="8670" width="2.5703125" style="206" customWidth="1"/>
    <col min="8671" max="8671" width="1" style="206" customWidth="1"/>
    <col min="8672" max="8672" width="20.42578125" style="206" customWidth="1"/>
    <col min="8673" max="8674" width="0.5703125" style="206" customWidth="1"/>
    <col min="8675" max="8675" width="5" style="206" customWidth="1"/>
    <col min="8676" max="8676" width="0.42578125" style="206" customWidth="1"/>
    <col min="8677" max="8677" width="5" style="206" customWidth="1"/>
    <col min="8678" max="8678" width="4.28515625" style="206" customWidth="1"/>
    <col min="8679" max="8679" width="5" style="206" customWidth="1"/>
    <col min="8680" max="8680" width="4.42578125" style="206" customWidth="1"/>
    <col min="8681" max="8682" width="5" style="206" customWidth="1"/>
    <col min="8683" max="8683" width="5.28515625" style="206" customWidth="1"/>
    <col min="8684" max="8684" width="4.85546875" style="206" customWidth="1"/>
    <col min="8685" max="8685" width="5" style="206" customWidth="1"/>
    <col min="8686" max="8686" width="5.28515625" style="206" customWidth="1"/>
    <col min="8687" max="8687" width="4.140625" style="206" customWidth="1"/>
    <col min="8688" max="8688" width="5" style="206" customWidth="1"/>
    <col min="8689" max="8690" width="5.42578125" style="206" customWidth="1"/>
    <col min="8691" max="8691" width="2.5703125" style="206" customWidth="1"/>
    <col min="8692" max="8692" width="1" style="206" customWidth="1"/>
    <col min="8693" max="8694" width="7.5703125" style="206" customWidth="1"/>
    <col min="8695" max="8695" width="1.85546875" style="206" customWidth="1"/>
    <col min="8696" max="8709" width="7.5703125" style="206" customWidth="1"/>
    <col min="8710" max="8924" width="9.140625" style="206"/>
    <col min="8925" max="8925" width="1" style="206" customWidth="1"/>
    <col min="8926" max="8926" width="2.5703125" style="206" customWidth="1"/>
    <col min="8927" max="8927" width="1" style="206" customWidth="1"/>
    <col min="8928" max="8928" width="20.42578125" style="206" customWidth="1"/>
    <col min="8929" max="8930" width="0.5703125" style="206" customWidth="1"/>
    <col min="8931" max="8931" width="5" style="206" customWidth="1"/>
    <col min="8932" max="8932" width="0.42578125" style="206" customWidth="1"/>
    <col min="8933" max="8933" width="5" style="206" customWidth="1"/>
    <col min="8934" max="8934" width="4.28515625" style="206" customWidth="1"/>
    <col min="8935" max="8935" width="5" style="206" customWidth="1"/>
    <col min="8936" max="8936" width="4.42578125" style="206" customWidth="1"/>
    <col min="8937" max="8938" width="5" style="206" customWidth="1"/>
    <col min="8939" max="8939" width="5.28515625" style="206" customWidth="1"/>
    <col min="8940" max="8940" width="4.85546875" style="206" customWidth="1"/>
    <col min="8941" max="8941" width="5" style="206" customWidth="1"/>
    <col min="8942" max="8942" width="5.28515625" style="206" customWidth="1"/>
    <col min="8943" max="8943" width="4.140625" style="206" customWidth="1"/>
    <col min="8944" max="8944" width="5" style="206" customWidth="1"/>
    <col min="8945" max="8946" width="5.42578125" style="206" customWidth="1"/>
    <col min="8947" max="8947" width="2.5703125" style="206" customWidth="1"/>
    <col min="8948" max="8948" width="1" style="206" customWidth="1"/>
    <col min="8949" max="8950" width="7.5703125" style="206" customWidth="1"/>
    <col min="8951" max="8951" width="1.85546875" style="206" customWidth="1"/>
    <col min="8952" max="8965" width="7.5703125" style="206" customWidth="1"/>
    <col min="8966" max="9180" width="9.140625" style="206"/>
    <col min="9181" max="9181" width="1" style="206" customWidth="1"/>
    <col min="9182" max="9182" width="2.5703125" style="206" customWidth="1"/>
    <col min="9183" max="9183" width="1" style="206" customWidth="1"/>
    <col min="9184" max="9184" width="20.42578125" style="206" customWidth="1"/>
    <col min="9185" max="9186" width="0.5703125" style="206" customWidth="1"/>
    <col min="9187" max="9187" width="5" style="206" customWidth="1"/>
    <col min="9188" max="9188" width="0.42578125" style="206" customWidth="1"/>
    <col min="9189" max="9189" width="5" style="206" customWidth="1"/>
    <col min="9190" max="9190" width="4.28515625" style="206" customWidth="1"/>
    <col min="9191" max="9191" width="5" style="206" customWidth="1"/>
    <col min="9192" max="9192" width="4.42578125" style="206" customWidth="1"/>
    <col min="9193" max="9194" width="5" style="206" customWidth="1"/>
    <col min="9195" max="9195" width="5.28515625" style="206" customWidth="1"/>
    <col min="9196" max="9196" width="4.85546875" style="206" customWidth="1"/>
    <col min="9197" max="9197" width="5" style="206" customWidth="1"/>
    <col min="9198" max="9198" width="5.28515625" style="206" customWidth="1"/>
    <col min="9199" max="9199" width="4.140625" style="206" customWidth="1"/>
    <col min="9200" max="9200" width="5" style="206" customWidth="1"/>
    <col min="9201" max="9202" width="5.42578125" style="206" customWidth="1"/>
    <col min="9203" max="9203" width="2.5703125" style="206" customWidth="1"/>
    <col min="9204" max="9204" width="1" style="206" customWidth="1"/>
    <col min="9205" max="9206" width="7.5703125" style="206" customWidth="1"/>
    <col min="9207" max="9207" width="1.85546875" style="206" customWidth="1"/>
    <col min="9208" max="9221" width="7.5703125" style="206" customWidth="1"/>
    <col min="9222" max="9436" width="9.140625" style="206"/>
    <col min="9437" max="9437" width="1" style="206" customWidth="1"/>
    <col min="9438" max="9438" width="2.5703125" style="206" customWidth="1"/>
    <col min="9439" max="9439" width="1" style="206" customWidth="1"/>
    <col min="9440" max="9440" width="20.42578125" style="206" customWidth="1"/>
    <col min="9441" max="9442" width="0.5703125" style="206" customWidth="1"/>
    <col min="9443" max="9443" width="5" style="206" customWidth="1"/>
    <col min="9444" max="9444" width="0.42578125" style="206" customWidth="1"/>
    <col min="9445" max="9445" width="5" style="206" customWidth="1"/>
    <col min="9446" max="9446" width="4.28515625" style="206" customWidth="1"/>
    <col min="9447" max="9447" width="5" style="206" customWidth="1"/>
    <col min="9448" max="9448" width="4.42578125" style="206" customWidth="1"/>
    <col min="9449" max="9450" width="5" style="206" customWidth="1"/>
    <col min="9451" max="9451" width="5.28515625" style="206" customWidth="1"/>
    <col min="9452" max="9452" width="4.85546875" style="206" customWidth="1"/>
    <col min="9453" max="9453" width="5" style="206" customWidth="1"/>
    <col min="9454" max="9454" width="5.28515625" style="206" customWidth="1"/>
    <col min="9455" max="9455" width="4.140625" style="206" customWidth="1"/>
    <col min="9456" max="9456" width="5" style="206" customWidth="1"/>
    <col min="9457" max="9458" width="5.42578125" style="206" customWidth="1"/>
    <col min="9459" max="9459" width="2.5703125" style="206" customWidth="1"/>
    <col min="9460" max="9460" width="1" style="206" customWidth="1"/>
    <col min="9461" max="9462" width="7.5703125" style="206" customWidth="1"/>
    <col min="9463" max="9463" width="1.85546875" style="206" customWidth="1"/>
    <col min="9464" max="9477" width="7.5703125" style="206" customWidth="1"/>
    <col min="9478" max="9692" width="9.140625" style="206"/>
    <col min="9693" max="9693" width="1" style="206" customWidth="1"/>
    <col min="9694" max="9694" width="2.5703125" style="206" customWidth="1"/>
    <col min="9695" max="9695" width="1" style="206" customWidth="1"/>
    <col min="9696" max="9696" width="20.42578125" style="206" customWidth="1"/>
    <col min="9697" max="9698" width="0.5703125" style="206" customWidth="1"/>
    <col min="9699" max="9699" width="5" style="206" customWidth="1"/>
    <col min="9700" max="9700" width="0.42578125" style="206" customWidth="1"/>
    <col min="9701" max="9701" width="5" style="206" customWidth="1"/>
    <col min="9702" max="9702" width="4.28515625" style="206" customWidth="1"/>
    <col min="9703" max="9703" width="5" style="206" customWidth="1"/>
    <col min="9704" max="9704" width="4.42578125" style="206" customWidth="1"/>
    <col min="9705" max="9706" width="5" style="206" customWidth="1"/>
    <col min="9707" max="9707" width="5.28515625" style="206" customWidth="1"/>
    <col min="9708" max="9708" width="4.85546875" style="206" customWidth="1"/>
    <col min="9709" max="9709" width="5" style="206" customWidth="1"/>
    <col min="9710" max="9710" width="5.28515625" style="206" customWidth="1"/>
    <col min="9711" max="9711" width="4.140625" style="206" customWidth="1"/>
    <col min="9712" max="9712" width="5" style="206" customWidth="1"/>
    <col min="9713" max="9714" width="5.42578125" style="206" customWidth="1"/>
    <col min="9715" max="9715" width="2.5703125" style="206" customWidth="1"/>
    <col min="9716" max="9716" width="1" style="206" customWidth="1"/>
    <col min="9717" max="9718" width="7.5703125" style="206" customWidth="1"/>
    <col min="9719" max="9719" width="1.85546875" style="206" customWidth="1"/>
    <col min="9720" max="9733" width="7.5703125" style="206" customWidth="1"/>
    <col min="9734" max="9948" width="9.140625" style="206"/>
    <col min="9949" max="9949" width="1" style="206" customWidth="1"/>
    <col min="9950" max="9950" width="2.5703125" style="206" customWidth="1"/>
    <col min="9951" max="9951" width="1" style="206" customWidth="1"/>
    <col min="9952" max="9952" width="20.42578125" style="206" customWidth="1"/>
    <col min="9953" max="9954" width="0.5703125" style="206" customWidth="1"/>
    <col min="9955" max="9955" width="5" style="206" customWidth="1"/>
    <col min="9956" max="9956" width="0.42578125" style="206" customWidth="1"/>
    <col min="9957" max="9957" width="5" style="206" customWidth="1"/>
    <col min="9958" max="9958" width="4.28515625" style="206" customWidth="1"/>
    <col min="9959" max="9959" width="5" style="206" customWidth="1"/>
    <col min="9960" max="9960" width="4.42578125" style="206" customWidth="1"/>
    <col min="9961" max="9962" width="5" style="206" customWidth="1"/>
    <col min="9963" max="9963" width="5.28515625" style="206" customWidth="1"/>
    <col min="9964" max="9964" width="4.85546875" style="206" customWidth="1"/>
    <col min="9965" max="9965" width="5" style="206" customWidth="1"/>
    <col min="9966" max="9966" width="5.28515625" style="206" customWidth="1"/>
    <col min="9967" max="9967" width="4.140625" style="206" customWidth="1"/>
    <col min="9968" max="9968" width="5" style="206" customWidth="1"/>
    <col min="9969" max="9970" width="5.42578125" style="206" customWidth="1"/>
    <col min="9971" max="9971" width="2.5703125" style="206" customWidth="1"/>
    <col min="9972" max="9972" width="1" style="206" customWidth="1"/>
    <col min="9973" max="9974" width="7.5703125" style="206" customWidth="1"/>
    <col min="9975" max="9975" width="1.85546875" style="206" customWidth="1"/>
    <col min="9976" max="9989" width="7.5703125" style="206" customWidth="1"/>
    <col min="9990" max="10204" width="9.140625" style="206"/>
    <col min="10205" max="10205" width="1" style="206" customWidth="1"/>
    <col min="10206" max="10206" width="2.5703125" style="206" customWidth="1"/>
    <col min="10207" max="10207" width="1" style="206" customWidth="1"/>
    <col min="10208" max="10208" width="20.42578125" style="206" customWidth="1"/>
    <col min="10209" max="10210" width="0.5703125" style="206" customWidth="1"/>
    <col min="10211" max="10211" width="5" style="206" customWidth="1"/>
    <col min="10212" max="10212" width="0.42578125" style="206" customWidth="1"/>
    <col min="10213" max="10213" width="5" style="206" customWidth="1"/>
    <col min="10214" max="10214" width="4.28515625" style="206" customWidth="1"/>
    <col min="10215" max="10215" width="5" style="206" customWidth="1"/>
    <col min="10216" max="10216" width="4.42578125" style="206" customWidth="1"/>
    <col min="10217" max="10218" width="5" style="206" customWidth="1"/>
    <col min="10219" max="10219" width="5.28515625" style="206" customWidth="1"/>
    <col min="10220" max="10220" width="4.85546875" style="206" customWidth="1"/>
    <col min="10221" max="10221" width="5" style="206" customWidth="1"/>
    <col min="10222" max="10222" width="5.28515625" style="206" customWidth="1"/>
    <col min="10223" max="10223" width="4.140625" style="206" customWidth="1"/>
    <col min="10224" max="10224" width="5" style="206" customWidth="1"/>
    <col min="10225" max="10226" width="5.42578125" style="206" customWidth="1"/>
    <col min="10227" max="10227" width="2.5703125" style="206" customWidth="1"/>
    <col min="10228" max="10228" width="1" style="206" customWidth="1"/>
    <col min="10229" max="10230" width="7.5703125" style="206" customWidth="1"/>
    <col min="10231" max="10231" width="1.85546875" style="206" customWidth="1"/>
    <col min="10232" max="10245" width="7.5703125" style="206" customWidth="1"/>
    <col min="10246" max="10460" width="9.140625" style="206"/>
    <col min="10461" max="10461" width="1" style="206" customWidth="1"/>
    <col min="10462" max="10462" width="2.5703125" style="206" customWidth="1"/>
    <col min="10463" max="10463" width="1" style="206" customWidth="1"/>
    <col min="10464" max="10464" width="20.42578125" style="206" customWidth="1"/>
    <col min="10465" max="10466" width="0.5703125" style="206" customWidth="1"/>
    <col min="10467" max="10467" width="5" style="206" customWidth="1"/>
    <col min="10468" max="10468" width="0.42578125" style="206" customWidth="1"/>
    <col min="10469" max="10469" width="5" style="206" customWidth="1"/>
    <col min="10470" max="10470" width="4.28515625" style="206" customWidth="1"/>
    <col min="10471" max="10471" width="5" style="206" customWidth="1"/>
    <col min="10472" max="10472" width="4.42578125" style="206" customWidth="1"/>
    <col min="10473" max="10474" width="5" style="206" customWidth="1"/>
    <col min="10475" max="10475" width="5.28515625" style="206" customWidth="1"/>
    <col min="10476" max="10476" width="4.85546875" style="206" customWidth="1"/>
    <col min="10477" max="10477" width="5" style="206" customWidth="1"/>
    <col min="10478" max="10478" width="5.28515625" style="206" customWidth="1"/>
    <col min="10479" max="10479" width="4.140625" style="206" customWidth="1"/>
    <col min="10480" max="10480" width="5" style="206" customWidth="1"/>
    <col min="10481" max="10482" width="5.42578125" style="206" customWidth="1"/>
    <col min="10483" max="10483" width="2.5703125" style="206" customWidth="1"/>
    <col min="10484" max="10484" width="1" style="206" customWidth="1"/>
    <col min="10485" max="10486" width="7.5703125" style="206" customWidth="1"/>
    <col min="10487" max="10487" width="1.85546875" style="206" customWidth="1"/>
    <col min="10488" max="10501" width="7.5703125" style="206" customWidth="1"/>
    <col min="10502" max="10716" width="9.140625" style="206"/>
    <col min="10717" max="10717" width="1" style="206" customWidth="1"/>
    <col min="10718" max="10718" width="2.5703125" style="206" customWidth="1"/>
    <col min="10719" max="10719" width="1" style="206" customWidth="1"/>
    <col min="10720" max="10720" width="20.42578125" style="206" customWidth="1"/>
    <col min="10721" max="10722" width="0.5703125" style="206" customWidth="1"/>
    <col min="10723" max="10723" width="5" style="206" customWidth="1"/>
    <col min="10724" max="10724" width="0.42578125" style="206" customWidth="1"/>
    <col min="10725" max="10725" width="5" style="206" customWidth="1"/>
    <col min="10726" max="10726" width="4.28515625" style="206" customWidth="1"/>
    <col min="10727" max="10727" width="5" style="206" customWidth="1"/>
    <col min="10728" max="10728" width="4.42578125" style="206" customWidth="1"/>
    <col min="10729" max="10730" width="5" style="206" customWidth="1"/>
    <col min="10731" max="10731" width="5.28515625" style="206" customWidth="1"/>
    <col min="10732" max="10732" width="4.85546875" style="206" customWidth="1"/>
    <col min="10733" max="10733" width="5" style="206" customWidth="1"/>
    <col min="10734" max="10734" width="5.28515625" style="206" customWidth="1"/>
    <col min="10735" max="10735" width="4.140625" style="206" customWidth="1"/>
    <col min="10736" max="10736" width="5" style="206" customWidth="1"/>
    <col min="10737" max="10738" width="5.42578125" style="206" customWidth="1"/>
    <col min="10739" max="10739" width="2.5703125" style="206" customWidth="1"/>
    <col min="10740" max="10740" width="1" style="206" customWidth="1"/>
    <col min="10741" max="10742" width="7.5703125" style="206" customWidth="1"/>
    <col min="10743" max="10743" width="1.85546875" style="206" customWidth="1"/>
    <col min="10744" max="10757" width="7.5703125" style="206" customWidth="1"/>
    <col min="10758" max="10972" width="9.140625" style="206"/>
    <col min="10973" max="10973" width="1" style="206" customWidth="1"/>
    <col min="10974" max="10974" width="2.5703125" style="206" customWidth="1"/>
    <col min="10975" max="10975" width="1" style="206" customWidth="1"/>
    <col min="10976" max="10976" width="20.42578125" style="206" customWidth="1"/>
    <col min="10977" max="10978" width="0.5703125" style="206" customWidth="1"/>
    <col min="10979" max="10979" width="5" style="206" customWidth="1"/>
    <col min="10980" max="10980" width="0.42578125" style="206" customWidth="1"/>
    <col min="10981" max="10981" width="5" style="206" customWidth="1"/>
    <col min="10982" max="10982" width="4.28515625" style="206" customWidth="1"/>
    <col min="10983" max="10983" width="5" style="206" customWidth="1"/>
    <col min="10984" max="10984" width="4.42578125" style="206" customWidth="1"/>
    <col min="10985" max="10986" width="5" style="206" customWidth="1"/>
    <col min="10987" max="10987" width="5.28515625" style="206" customWidth="1"/>
    <col min="10988" max="10988" width="4.85546875" style="206" customWidth="1"/>
    <col min="10989" max="10989" width="5" style="206" customWidth="1"/>
    <col min="10990" max="10990" width="5.28515625" style="206" customWidth="1"/>
    <col min="10991" max="10991" width="4.140625" style="206" customWidth="1"/>
    <col min="10992" max="10992" width="5" style="206" customWidth="1"/>
    <col min="10993" max="10994" width="5.42578125" style="206" customWidth="1"/>
    <col min="10995" max="10995" width="2.5703125" style="206" customWidth="1"/>
    <col min="10996" max="10996" width="1" style="206" customWidth="1"/>
    <col min="10997" max="10998" width="7.5703125" style="206" customWidth="1"/>
    <col min="10999" max="10999" width="1.85546875" style="206" customWidth="1"/>
    <col min="11000" max="11013" width="7.5703125" style="206" customWidth="1"/>
    <col min="11014" max="11228" width="9.140625" style="206"/>
    <col min="11229" max="11229" width="1" style="206" customWidth="1"/>
    <col min="11230" max="11230" width="2.5703125" style="206" customWidth="1"/>
    <col min="11231" max="11231" width="1" style="206" customWidth="1"/>
    <col min="11232" max="11232" width="20.42578125" style="206" customWidth="1"/>
    <col min="11233" max="11234" width="0.5703125" style="206" customWidth="1"/>
    <col min="11235" max="11235" width="5" style="206" customWidth="1"/>
    <col min="11236" max="11236" width="0.42578125" style="206" customWidth="1"/>
    <col min="11237" max="11237" width="5" style="206" customWidth="1"/>
    <col min="11238" max="11238" width="4.28515625" style="206" customWidth="1"/>
    <col min="11239" max="11239" width="5" style="206" customWidth="1"/>
    <col min="11240" max="11240" width="4.42578125" style="206" customWidth="1"/>
    <col min="11241" max="11242" width="5" style="206" customWidth="1"/>
    <col min="11243" max="11243" width="5.28515625" style="206" customWidth="1"/>
    <col min="11244" max="11244" width="4.85546875" style="206" customWidth="1"/>
    <col min="11245" max="11245" width="5" style="206" customWidth="1"/>
    <col min="11246" max="11246" width="5.28515625" style="206" customWidth="1"/>
    <col min="11247" max="11247" width="4.140625" style="206" customWidth="1"/>
    <col min="11248" max="11248" width="5" style="206" customWidth="1"/>
    <col min="11249" max="11250" width="5.42578125" style="206" customWidth="1"/>
    <col min="11251" max="11251" width="2.5703125" style="206" customWidth="1"/>
    <col min="11252" max="11252" width="1" style="206" customWidth="1"/>
    <col min="11253" max="11254" width="7.5703125" style="206" customWidth="1"/>
    <col min="11255" max="11255" width="1.85546875" style="206" customWidth="1"/>
    <col min="11256" max="11269" width="7.5703125" style="206" customWidth="1"/>
    <col min="11270" max="11484" width="9.140625" style="206"/>
    <col min="11485" max="11485" width="1" style="206" customWidth="1"/>
    <col min="11486" max="11486" width="2.5703125" style="206" customWidth="1"/>
    <col min="11487" max="11487" width="1" style="206" customWidth="1"/>
    <col min="11488" max="11488" width="20.42578125" style="206" customWidth="1"/>
    <col min="11489" max="11490" width="0.5703125" style="206" customWidth="1"/>
    <col min="11491" max="11491" width="5" style="206" customWidth="1"/>
    <col min="11492" max="11492" width="0.42578125" style="206" customWidth="1"/>
    <col min="11493" max="11493" width="5" style="206" customWidth="1"/>
    <col min="11494" max="11494" width="4.28515625" style="206" customWidth="1"/>
    <col min="11495" max="11495" width="5" style="206" customWidth="1"/>
    <col min="11496" max="11496" width="4.42578125" style="206" customWidth="1"/>
    <col min="11497" max="11498" width="5" style="206" customWidth="1"/>
    <col min="11499" max="11499" width="5.28515625" style="206" customWidth="1"/>
    <col min="11500" max="11500" width="4.85546875" style="206" customWidth="1"/>
    <col min="11501" max="11501" width="5" style="206" customWidth="1"/>
    <col min="11502" max="11502" width="5.28515625" style="206" customWidth="1"/>
    <col min="11503" max="11503" width="4.140625" style="206" customWidth="1"/>
    <col min="11504" max="11504" width="5" style="206" customWidth="1"/>
    <col min="11505" max="11506" width="5.42578125" style="206" customWidth="1"/>
    <col min="11507" max="11507" width="2.5703125" style="206" customWidth="1"/>
    <col min="11508" max="11508" width="1" style="206" customWidth="1"/>
    <col min="11509" max="11510" width="7.5703125" style="206" customWidth="1"/>
    <col min="11511" max="11511" width="1.85546875" style="206" customWidth="1"/>
    <col min="11512" max="11525" width="7.5703125" style="206" customWidth="1"/>
    <col min="11526" max="11740" width="9.140625" style="206"/>
    <col min="11741" max="11741" width="1" style="206" customWidth="1"/>
    <col min="11742" max="11742" width="2.5703125" style="206" customWidth="1"/>
    <col min="11743" max="11743" width="1" style="206" customWidth="1"/>
    <col min="11744" max="11744" width="20.42578125" style="206" customWidth="1"/>
    <col min="11745" max="11746" width="0.5703125" style="206" customWidth="1"/>
    <col min="11747" max="11747" width="5" style="206" customWidth="1"/>
    <col min="11748" max="11748" width="0.42578125" style="206" customWidth="1"/>
    <col min="11749" max="11749" width="5" style="206" customWidth="1"/>
    <col min="11750" max="11750" width="4.28515625" style="206" customWidth="1"/>
    <col min="11751" max="11751" width="5" style="206" customWidth="1"/>
    <col min="11752" max="11752" width="4.42578125" style="206" customWidth="1"/>
    <col min="11753" max="11754" width="5" style="206" customWidth="1"/>
    <col min="11755" max="11755" width="5.28515625" style="206" customWidth="1"/>
    <col min="11756" max="11756" width="4.85546875" style="206" customWidth="1"/>
    <col min="11757" max="11757" width="5" style="206" customWidth="1"/>
    <col min="11758" max="11758" width="5.28515625" style="206" customWidth="1"/>
    <col min="11759" max="11759" width="4.140625" style="206" customWidth="1"/>
    <col min="11760" max="11760" width="5" style="206" customWidth="1"/>
    <col min="11761" max="11762" width="5.42578125" style="206" customWidth="1"/>
    <col min="11763" max="11763" width="2.5703125" style="206" customWidth="1"/>
    <col min="11764" max="11764" width="1" style="206" customWidth="1"/>
    <col min="11765" max="11766" width="7.5703125" style="206" customWidth="1"/>
    <col min="11767" max="11767" width="1.85546875" style="206" customWidth="1"/>
    <col min="11768" max="11781" width="7.5703125" style="206" customWidth="1"/>
    <col min="11782" max="11996" width="9.140625" style="206"/>
    <col min="11997" max="11997" width="1" style="206" customWidth="1"/>
    <col min="11998" max="11998" width="2.5703125" style="206" customWidth="1"/>
    <col min="11999" max="11999" width="1" style="206" customWidth="1"/>
    <col min="12000" max="12000" width="20.42578125" style="206" customWidth="1"/>
    <col min="12001" max="12002" width="0.5703125" style="206" customWidth="1"/>
    <col min="12003" max="12003" width="5" style="206" customWidth="1"/>
    <col min="12004" max="12004" width="0.42578125" style="206" customWidth="1"/>
    <col min="12005" max="12005" width="5" style="206" customWidth="1"/>
    <col min="12006" max="12006" width="4.28515625" style="206" customWidth="1"/>
    <col min="12007" max="12007" width="5" style="206" customWidth="1"/>
    <col min="12008" max="12008" width="4.42578125" style="206" customWidth="1"/>
    <col min="12009" max="12010" width="5" style="206" customWidth="1"/>
    <col min="12011" max="12011" width="5.28515625" style="206" customWidth="1"/>
    <col min="12012" max="12012" width="4.85546875" style="206" customWidth="1"/>
    <col min="12013" max="12013" width="5" style="206" customWidth="1"/>
    <col min="12014" max="12014" width="5.28515625" style="206" customWidth="1"/>
    <col min="12015" max="12015" width="4.140625" style="206" customWidth="1"/>
    <col min="12016" max="12016" width="5" style="206" customWidth="1"/>
    <col min="12017" max="12018" width="5.42578125" style="206" customWidth="1"/>
    <col min="12019" max="12019" width="2.5703125" style="206" customWidth="1"/>
    <col min="12020" max="12020" width="1" style="206" customWidth="1"/>
    <col min="12021" max="12022" width="7.5703125" style="206" customWidth="1"/>
    <col min="12023" max="12023" width="1.85546875" style="206" customWidth="1"/>
    <col min="12024" max="12037" width="7.5703125" style="206" customWidth="1"/>
    <col min="12038" max="12252" width="9.140625" style="206"/>
    <col min="12253" max="12253" width="1" style="206" customWidth="1"/>
    <col min="12254" max="12254" width="2.5703125" style="206" customWidth="1"/>
    <col min="12255" max="12255" width="1" style="206" customWidth="1"/>
    <col min="12256" max="12256" width="20.42578125" style="206" customWidth="1"/>
    <col min="12257" max="12258" width="0.5703125" style="206" customWidth="1"/>
    <col min="12259" max="12259" width="5" style="206" customWidth="1"/>
    <col min="12260" max="12260" width="0.42578125" style="206" customWidth="1"/>
    <col min="12261" max="12261" width="5" style="206" customWidth="1"/>
    <col min="12262" max="12262" width="4.28515625" style="206" customWidth="1"/>
    <col min="12263" max="12263" width="5" style="206" customWidth="1"/>
    <col min="12264" max="12264" width="4.42578125" style="206" customWidth="1"/>
    <col min="12265" max="12266" width="5" style="206" customWidth="1"/>
    <col min="12267" max="12267" width="5.28515625" style="206" customWidth="1"/>
    <col min="12268" max="12268" width="4.85546875" style="206" customWidth="1"/>
    <col min="12269" max="12269" width="5" style="206" customWidth="1"/>
    <col min="12270" max="12270" width="5.28515625" style="206" customWidth="1"/>
    <col min="12271" max="12271" width="4.140625" style="206" customWidth="1"/>
    <col min="12272" max="12272" width="5" style="206" customWidth="1"/>
    <col min="12273" max="12274" width="5.42578125" style="206" customWidth="1"/>
    <col min="12275" max="12275" width="2.5703125" style="206" customWidth="1"/>
    <col min="12276" max="12276" width="1" style="206" customWidth="1"/>
    <col min="12277" max="12278" width="7.5703125" style="206" customWidth="1"/>
    <col min="12279" max="12279" width="1.85546875" style="206" customWidth="1"/>
    <col min="12280" max="12293" width="7.5703125" style="206" customWidth="1"/>
    <col min="12294" max="12508" width="9.140625" style="206"/>
    <col min="12509" max="12509" width="1" style="206" customWidth="1"/>
    <col min="12510" max="12510" width="2.5703125" style="206" customWidth="1"/>
    <col min="12511" max="12511" width="1" style="206" customWidth="1"/>
    <col min="12512" max="12512" width="20.42578125" style="206" customWidth="1"/>
    <col min="12513" max="12514" width="0.5703125" style="206" customWidth="1"/>
    <col min="12515" max="12515" width="5" style="206" customWidth="1"/>
    <col min="12516" max="12516" width="0.42578125" style="206" customWidth="1"/>
    <col min="12517" max="12517" width="5" style="206" customWidth="1"/>
    <col min="12518" max="12518" width="4.28515625" style="206" customWidth="1"/>
    <col min="12519" max="12519" width="5" style="206" customWidth="1"/>
    <col min="12520" max="12520" width="4.42578125" style="206" customWidth="1"/>
    <col min="12521" max="12522" width="5" style="206" customWidth="1"/>
    <col min="12523" max="12523" width="5.28515625" style="206" customWidth="1"/>
    <col min="12524" max="12524" width="4.85546875" style="206" customWidth="1"/>
    <col min="12525" max="12525" width="5" style="206" customWidth="1"/>
    <col min="12526" max="12526" width="5.28515625" style="206" customWidth="1"/>
    <col min="12527" max="12527" width="4.140625" style="206" customWidth="1"/>
    <col min="12528" max="12528" width="5" style="206" customWidth="1"/>
    <col min="12529" max="12530" width="5.42578125" style="206" customWidth="1"/>
    <col min="12531" max="12531" width="2.5703125" style="206" customWidth="1"/>
    <col min="12532" max="12532" width="1" style="206" customWidth="1"/>
    <col min="12533" max="12534" width="7.5703125" style="206" customWidth="1"/>
    <col min="12535" max="12535" width="1.85546875" style="206" customWidth="1"/>
    <col min="12536" max="12549" width="7.5703125" style="206" customWidth="1"/>
    <col min="12550" max="12764" width="9.140625" style="206"/>
    <col min="12765" max="12765" width="1" style="206" customWidth="1"/>
    <col min="12766" max="12766" width="2.5703125" style="206" customWidth="1"/>
    <col min="12767" max="12767" width="1" style="206" customWidth="1"/>
    <col min="12768" max="12768" width="20.42578125" style="206" customWidth="1"/>
    <col min="12769" max="12770" width="0.5703125" style="206" customWidth="1"/>
    <col min="12771" max="12771" width="5" style="206" customWidth="1"/>
    <col min="12772" max="12772" width="0.42578125" style="206" customWidth="1"/>
    <col min="12773" max="12773" width="5" style="206" customWidth="1"/>
    <col min="12774" max="12774" width="4.28515625" style="206" customWidth="1"/>
    <col min="12775" max="12775" width="5" style="206" customWidth="1"/>
    <col min="12776" max="12776" width="4.42578125" style="206" customWidth="1"/>
    <col min="12777" max="12778" width="5" style="206" customWidth="1"/>
    <col min="12779" max="12779" width="5.28515625" style="206" customWidth="1"/>
    <col min="12780" max="12780" width="4.85546875" style="206" customWidth="1"/>
    <col min="12781" max="12781" width="5" style="206" customWidth="1"/>
    <col min="12782" max="12782" width="5.28515625" style="206" customWidth="1"/>
    <col min="12783" max="12783" width="4.140625" style="206" customWidth="1"/>
    <col min="12784" max="12784" width="5" style="206" customWidth="1"/>
    <col min="12785" max="12786" width="5.42578125" style="206" customWidth="1"/>
    <col min="12787" max="12787" width="2.5703125" style="206" customWidth="1"/>
    <col min="12788" max="12788" width="1" style="206" customWidth="1"/>
    <col min="12789" max="12790" width="7.5703125" style="206" customWidth="1"/>
    <col min="12791" max="12791" width="1.85546875" style="206" customWidth="1"/>
    <col min="12792" max="12805" width="7.5703125" style="206" customWidth="1"/>
    <col min="12806" max="13020" width="9.140625" style="206"/>
    <col min="13021" max="13021" width="1" style="206" customWidth="1"/>
    <col min="13022" max="13022" width="2.5703125" style="206" customWidth="1"/>
    <col min="13023" max="13023" width="1" style="206" customWidth="1"/>
    <col min="13024" max="13024" width="20.42578125" style="206" customWidth="1"/>
    <col min="13025" max="13026" width="0.5703125" style="206" customWidth="1"/>
    <col min="13027" max="13027" width="5" style="206" customWidth="1"/>
    <col min="13028" max="13028" width="0.42578125" style="206" customWidth="1"/>
    <col min="13029" max="13029" width="5" style="206" customWidth="1"/>
    <col min="13030" max="13030" width="4.28515625" style="206" customWidth="1"/>
    <col min="13031" max="13031" width="5" style="206" customWidth="1"/>
    <col min="13032" max="13032" width="4.42578125" style="206" customWidth="1"/>
    <col min="13033" max="13034" width="5" style="206" customWidth="1"/>
    <col min="13035" max="13035" width="5.28515625" style="206" customWidth="1"/>
    <col min="13036" max="13036" width="4.85546875" style="206" customWidth="1"/>
    <col min="13037" max="13037" width="5" style="206" customWidth="1"/>
    <col min="13038" max="13038" width="5.28515625" style="206" customWidth="1"/>
    <col min="13039" max="13039" width="4.140625" style="206" customWidth="1"/>
    <col min="13040" max="13040" width="5" style="206" customWidth="1"/>
    <col min="13041" max="13042" width="5.42578125" style="206" customWidth="1"/>
    <col min="13043" max="13043" width="2.5703125" style="206" customWidth="1"/>
    <col min="13044" max="13044" width="1" style="206" customWidth="1"/>
    <col min="13045" max="13046" width="7.5703125" style="206" customWidth="1"/>
    <col min="13047" max="13047" width="1.85546875" style="206" customWidth="1"/>
    <col min="13048" max="13061" width="7.5703125" style="206" customWidth="1"/>
    <col min="13062" max="13276" width="9.140625" style="206"/>
    <col min="13277" max="13277" width="1" style="206" customWidth="1"/>
    <col min="13278" max="13278" width="2.5703125" style="206" customWidth="1"/>
    <col min="13279" max="13279" width="1" style="206" customWidth="1"/>
    <col min="13280" max="13280" width="20.42578125" style="206" customWidth="1"/>
    <col min="13281" max="13282" width="0.5703125" style="206" customWidth="1"/>
    <col min="13283" max="13283" width="5" style="206" customWidth="1"/>
    <col min="13284" max="13284" width="0.42578125" style="206" customWidth="1"/>
    <col min="13285" max="13285" width="5" style="206" customWidth="1"/>
    <col min="13286" max="13286" width="4.28515625" style="206" customWidth="1"/>
    <col min="13287" max="13287" width="5" style="206" customWidth="1"/>
    <col min="13288" max="13288" width="4.42578125" style="206" customWidth="1"/>
    <col min="13289" max="13290" width="5" style="206" customWidth="1"/>
    <col min="13291" max="13291" width="5.28515625" style="206" customWidth="1"/>
    <col min="13292" max="13292" width="4.85546875" style="206" customWidth="1"/>
    <col min="13293" max="13293" width="5" style="206" customWidth="1"/>
    <col min="13294" max="13294" width="5.28515625" style="206" customWidth="1"/>
    <col min="13295" max="13295" width="4.140625" style="206" customWidth="1"/>
    <col min="13296" max="13296" width="5" style="206" customWidth="1"/>
    <col min="13297" max="13298" width="5.42578125" style="206" customWidth="1"/>
    <col min="13299" max="13299" width="2.5703125" style="206" customWidth="1"/>
    <col min="13300" max="13300" width="1" style="206" customWidth="1"/>
    <col min="13301" max="13302" width="7.5703125" style="206" customWidth="1"/>
    <col min="13303" max="13303" width="1.85546875" style="206" customWidth="1"/>
    <col min="13304" max="13317" width="7.5703125" style="206" customWidth="1"/>
    <col min="13318" max="13532" width="9.140625" style="206"/>
    <col min="13533" max="13533" width="1" style="206" customWidth="1"/>
    <col min="13534" max="13534" width="2.5703125" style="206" customWidth="1"/>
    <col min="13535" max="13535" width="1" style="206" customWidth="1"/>
    <col min="13536" max="13536" width="20.42578125" style="206" customWidth="1"/>
    <col min="13537" max="13538" width="0.5703125" style="206" customWidth="1"/>
    <col min="13539" max="13539" width="5" style="206" customWidth="1"/>
    <col min="13540" max="13540" width="0.42578125" style="206" customWidth="1"/>
    <col min="13541" max="13541" width="5" style="206" customWidth="1"/>
    <col min="13542" max="13542" width="4.28515625" style="206" customWidth="1"/>
    <col min="13543" max="13543" width="5" style="206" customWidth="1"/>
    <col min="13544" max="13544" width="4.42578125" style="206" customWidth="1"/>
    <col min="13545" max="13546" width="5" style="206" customWidth="1"/>
    <col min="13547" max="13547" width="5.28515625" style="206" customWidth="1"/>
    <col min="13548" max="13548" width="4.85546875" style="206" customWidth="1"/>
    <col min="13549" max="13549" width="5" style="206" customWidth="1"/>
    <col min="13550" max="13550" width="5.28515625" style="206" customWidth="1"/>
    <col min="13551" max="13551" width="4.140625" style="206" customWidth="1"/>
    <col min="13552" max="13552" width="5" style="206" customWidth="1"/>
    <col min="13553" max="13554" width="5.42578125" style="206" customWidth="1"/>
    <col min="13555" max="13555" width="2.5703125" style="206" customWidth="1"/>
    <col min="13556" max="13556" width="1" style="206" customWidth="1"/>
    <col min="13557" max="13558" width="7.5703125" style="206" customWidth="1"/>
    <col min="13559" max="13559" width="1.85546875" style="206" customWidth="1"/>
    <col min="13560" max="13573" width="7.5703125" style="206" customWidth="1"/>
    <col min="13574" max="13788" width="9.140625" style="206"/>
    <col min="13789" max="13789" width="1" style="206" customWidth="1"/>
    <col min="13790" max="13790" width="2.5703125" style="206" customWidth="1"/>
    <col min="13791" max="13791" width="1" style="206" customWidth="1"/>
    <col min="13792" max="13792" width="20.42578125" style="206" customWidth="1"/>
    <col min="13793" max="13794" width="0.5703125" style="206" customWidth="1"/>
    <col min="13795" max="13795" width="5" style="206" customWidth="1"/>
    <col min="13796" max="13796" width="0.42578125" style="206" customWidth="1"/>
    <col min="13797" max="13797" width="5" style="206" customWidth="1"/>
    <col min="13798" max="13798" width="4.28515625" style="206" customWidth="1"/>
    <col min="13799" max="13799" width="5" style="206" customWidth="1"/>
    <col min="13800" max="13800" width="4.42578125" style="206" customWidth="1"/>
    <col min="13801" max="13802" width="5" style="206" customWidth="1"/>
    <col min="13803" max="13803" width="5.28515625" style="206" customWidth="1"/>
    <col min="13804" max="13804" width="4.85546875" style="206" customWidth="1"/>
    <col min="13805" max="13805" width="5" style="206" customWidth="1"/>
    <col min="13806" max="13806" width="5.28515625" style="206" customWidth="1"/>
    <col min="13807" max="13807" width="4.140625" style="206" customWidth="1"/>
    <col min="13808" max="13808" width="5" style="206" customWidth="1"/>
    <col min="13809" max="13810" width="5.42578125" style="206" customWidth="1"/>
    <col min="13811" max="13811" width="2.5703125" style="206" customWidth="1"/>
    <col min="13812" max="13812" width="1" style="206" customWidth="1"/>
    <col min="13813" max="13814" width="7.5703125" style="206" customWidth="1"/>
    <col min="13815" max="13815" width="1.85546875" style="206" customWidth="1"/>
    <col min="13816" max="13829" width="7.5703125" style="206" customWidth="1"/>
    <col min="13830" max="14044" width="9.140625" style="206"/>
    <col min="14045" max="14045" width="1" style="206" customWidth="1"/>
    <col min="14046" max="14046" width="2.5703125" style="206" customWidth="1"/>
    <col min="14047" max="14047" width="1" style="206" customWidth="1"/>
    <col min="14048" max="14048" width="20.42578125" style="206" customWidth="1"/>
    <col min="14049" max="14050" width="0.5703125" style="206" customWidth="1"/>
    <col min="14051" max="14051" width="5" style="206" customWidth="1"/>
    <col min="14052" max="14052" width="0.42578125" style="206" customWidth="1"/>
    <col min="14053" max="14053" width="5" style="206" customWidth="1"/>
    <col min="14054" max="14054" width="4.28515625" style="206" customWidth="1"/>
    <col min="14055" max="14055" width="5" style="206" customWidth="1"/>
    <col min="14056" max="14056" width="4.42578125" style="206" customWidth="1"/>
    <col min="14057" max="14058" width="5" style="206" customWidth="1"/>
    <col min="14059" max="14059" width="5.28515625" style="206" customWidth="1"/>
    <col min="14060" max="14060" width="4.85546875" style="206" customWidth="1"/>
    <col min="14061" max="14061" width="5" style="206" customWidth="1"/>
    <col min="14062" max="14062" width="5.28515625" style="206" customWidth="1"/>
    <col min="14063" max="14063" width="4.140625" style="206" customWidth="1"/>
    <col min="14064" max="14064" width="5" style="206" customWidth="1"/>
    <col min="14065" max="14066" width="5.42578125" style="206" customWidth="1"/>
    <col min="14067" max="14067" width="2.5703125" style="206" customWidth="1"/>
    <col min="14068" max="14068" width="1" style="206" customWidth="1"/>
    <col min="14069" max="14070" width="7.5703125" style="206" customWidth="1"/>
    <col min="14071" max="14071" width="1.85546875" style="206" customWidth="1"/>
    <col min="14072" max="14085" width="7.5703125" style="206" customWidth="1"/>
    <col min="14086" max="14300" width="9.140625" style="206"/>
    <col min="14301" max="14301" width="1" style="206" customWidth="1"/>
    <col min="14302" max="14302" width="2.5703125" style="206" customWidth="1"/>
    <col min="14303" max="14303" width="1" style="206" customWidth="1"/>
    <col min="14304" max="14304" width="20.42578125" style="206" customWidth="1"/>
    <col min="14305" max="14306" width="0.5703125" style="206" customWidth="1"/>
    <col min="14307" max="14307" width="5" style="206" customWidth="1"/>
    <col min="14308" max="14308" width="0.42578125" style="206" customWidth="1"/>
    <col min="14309" max="14309" width="5" style="206" customWidth="1"/>
    <col min="14310" max="14310" width="4.28515625" style="206" customWidth="1"/>
    <col min="14311" max="14311" width="5" style="206" customWidth="1"/>
    <col min="14312" max="14312" width="4.42578125" style="206" customWidth="1"/>
    <col min="14313" max="14314" width="5" style="206" customWidth="1"/>
    <col min="14315" max="14315" width="5.28515625" style="206" customWidth="1"/>
    <col min="14316" max="14316" width="4.85546875" style="206" customWidth="1"/>
    <col min="14317" max="14317" width="5" style="206" customWidth="1"/>
    <col min="14318" max="14318" width="5.28515625" style="206" customWidth="1"/>
    <col min="14319" max="14319" width="4.140625" style="206" customWidth="1"/>
    <col min="14320" max="14320" width="5" style="206" customWidth="1"/>
    <col min="14321" max="14322" width="5.42578125" style="206" customWidth="1"/>
    <col min="14323" max="14323" width="2.5703125" style="206" customWidth="1"/>
    <col min="14324" max="14324" width="1" style="206" customWidth="1"/>
    <col min="14325" max="14326" width="7.5703125" style="206" customWidth="1"/>
    <col min="14327" max="14327" width="1.85546875" style="206" customWidth="1"/>
    <col min="14328" max="14341" width="7.5703125" style="206" customWidth="1"/>
    <col min="14342" max="14556" width="9.140625" style="206"/>
    <col min="14557" max="14557" width="1" style="206" customWidth="1"/>
    <col min="14558" max="14558" width="2.5703125" style="206" customWidth="1"/>
    <col min="14559" max="14559" width="1" style="206" customWidth="1"/>
    <col min="14560" max="14560" width="20.42578125" style="206" customWidth="1"/>
    <col min="14561" max="14562" width="0.5703125" style="206" customWidth="1"/>
    <col min="14563" max="14563" width="5" style="206" customWidth="1"/>
    <col min="14564" max="14564" width="0.42578125" style="206" customWidth="1"/>
    <col min="14565" max="14565" width="5" style="206" customWidth="1"/>
    <col min="14566" max="14566" width="4.28515625" style="206" customWidth="1"/>
    <col min="14567" max="14567" width="5" style="206" customWidth="1"/>
    <col min="14568" max="14568" width="4.42578125" style="206" customWidth="1"/>
    <col min="14569" max="14570" width="5" style="206" customWidth="1"/>
    <col min="14571" max="14571" width="5.28515625" style="206" customWidth="1"/>
    <col min="14572" max="14572" width="4.85546875" style="206" customWidth="1"/>
    <col min="14573" max="14573" width="5" style="206" customWidth="1"/>
    <col min="14574" max="14574" width="5.28515625" style="206" customWidth="1"/>
    <col min="14575" max="14575" width="4.140625" style="206" customWidth="1"/>
    <col min="14576" max="14576" width="5" style="206" customWidth="1"/>
    <col min="14577" max="14578" width="5.42578125" style="206" customWidth="1"/>
    <col min="14579" max="14579" width="2.5703125" style="206" customWidth="1"/>
    <col min="14580" max="14580" width="1" style="206" customWidth="1"/>
    <col min="14581" max="14582" width="7.5703125" style="206" customWidth="1"/>
    <col min="14583" max="14583" width="1.85546875" style="206" customWidth="1"/>
    <col min="14584" max="14597" width="7.5703125" style="206" customWidth="1"/>
    <col min="14598" max="14812" width="9.140625" style="206"/>
    <col min="14813" max="14813" width="1" style="206" customWidth="1"/>
    <col min="14814" max="14814" width="2.5703125" style="206" customWidth="1"/>
    <col min="14815" max="14815" width="1" style="206" customWidth="1"/>
    <col min="14816" max="14816" width="20.42578125" style="206" customWidth="1"/>
    <col min="14817" max="14818" width="0.5703125" style="206" customWidth="1"/>
    <col min="14819" max="14819" width="5" style="206" customWidth="1"/>
    <col min="14820" max="14820" width="0.42578125" style="206" customWidth="1"/>
    <col min="14821" max="14821" width="5" style="206" customWidth="1"/>
    <col min="14822" max="14822" width="4.28515625" style="206" customWidth="1"/>
    <col min="14823" max="14823" width="5" style="206" customWidth="1"/>
    <col min="14824" max="14824" width="4.42578125" style="206" customWidth="1"/>
    <col min="14825" max="14826" width="5" style="206" customWidth="1"/>
    <col min="14827" max="14827" width="5.28515625" style="206" customWidth="1"/>
    <col min="14828" max="14828" width="4.85546875" style="206" customWidth="1"/>
    <col min="14829" max="14829" width="5" style="206" customWidth="1"/>
    <col min="14830" max="14830" width="5.28515625" style="206" customWidth="1"/>
    <col min="14831" max="14831" width="4.140625" style="206" customWidth="1"/>
    <col min="14832" max="14832" width="5" style="206" customWidth="1"/>
    <col min="14833" max="14834" width="5.42578125" style="206" customWidth="1"/>
    <col min="14835" max="14835" width="2.5703125" style="206" customWidth="1"/>
    <col min="14836" max="14836" width="1" style="206" customWidth="1"/>
    <col min="14837" max="14838" width="7.5703125" style="206" customWidth="1"/>
    <col min="14839" max="14839" width="1.85546875" style="206" customWidth="1"/>
    <col min="14840" max="14853" width="7.5703125" style="206" customWidth="1"/>
    <col min="14854" max="15068" width="9.140625" style="206"/>
    <col min="15069" max="15069" width="1" style="206" customWidth="1"/>
    <col min="15070" max="15070" width="2.5703125" style="206" customWidth="1"/>
    <col min="15071" max="15071" width="1" style="206" customWidth="1"/>
    <col min="15072" max="15072" width="20.42578125" style="206" customWidth="1"/>
    <col min="15073" max="15074" width="0.5703125" style="206" customWidth="1"/>
    <col min="15075" max="15075" width="5" style="206" customWidth="1"/>
    <col min="15076" max="15076" width="0.42578125" style="206" customWidth="1"/>
    <col min="15077" max="15077" width="5" style="206" customWidth="1"/>
    <col min="15078" max="15078" width="4.28515625" style="206" customWidth="1"/>
    <col min="15079" max="15079" width="5" style="206" customWidth="1"/>
    <col min="15080" max="15080" width="4.42578125" style="206" customWidth="1"/>
    <col min="15081" max="15082" width="5" style="206" customWidth="1"/>
    <col min="15083" max="15083" width="5.28515625" style="206" customWidth="1"/>
    <col min="15084" max="15084" width="4.85546875" style="206" customWidth="1"/>
    <col min="15085" max="15085" width="5" style="206" customWidth="1"/>
    <col min="15086" max="15086" width="5.28515625" style="206" customWidth="1"/>
    <col min="15087" max="15087" width="4.140625" style="206" customWidth="1"/>
    <col min="15088" max="15088" width="5" style="206" customWidth="1"/>
    <col min="15089" max="15090" width="5.42578125" style="206" customWidth="1"/>
    <col min="15091" max="15091" width="2.5703125" style="206" customWidth="1"/>
    <col min="15092" max="15092" width="1" style="206" customWidth="1"/>
    <col min="15093" max="15094" width="7.5703125" style="206" customWidth="1"/>
    <col min="15095" max="15095" width="1.85546875" style="206" customWidth="1"/>
    <col min="15096" max="15109" width="7.5703125" style="206" customWidth="1"/>
    <col min="15110" max="15324" width="9.140625" style="206"/>
    <col min="15325" max="15325" width="1" style="206" customWidth="1"/>
    <col min="15326" max="15326" width="2.5703125" style="206" customWidth="1"/>
    <col min="15327" max="15327" width="1" style="206" customWidth="1"/>
    <col min="15328" max="15328" width="20.42578125" style="206" customWidth="1"/>
    <col min="15329" max="15330" width="0.5703125" style="206" customWidth="1"/>
    <col min="15331" max="15331" width="5" style="206" customWidth="1"/>
    <col min="15332" max="15332" width="0.42578125" style="206" customWidth="1"/>
    <col min="15333" max="15333" width="5" style="206" customWidth="1"/>
    <col min="15334" max="15334" width="4.28515625" style="206" customWidth="1"/>
    <col min="15335" max="15335" width="5" style="206" customWidth="1"/>
    <col min="15336" max="15336" width="4.42578125" style="206" customWidth="1"/>
    <col min="15337" max="15338" width="5" style="206" customWidth="1"/>
    <col min="15339" max="15339" width="5.28515625" style="206" customWidth="1"/>
    <col min="15340" max="15340" width="4.85546875" style="206" customWidth="1"/>
    <col min="15341" max="15341" width="5" style="206" customWidth="1"/>
    <col min="15342" max="15342" width="5.28515625" style="206" customWidth="1"/>
    <col min="15343" max="15343" width="4.140625" style="206" customWidth="1"/>
    <col min="15344" max="15344" width="5" style="206" customWidth="1"/>
    <col min="15345" max="15346" width="5.42578125" style="206" customWidth="1"/>
    <col min="15347" max="15347" width="2.5703125" style="206" customWidth="1"/>
    <col min="15348" max="15348" width="1" style="206" customWidth="1"/>
    <col min="15349" max="15350" width="7.5703125" style="206" customWidth="1"/>
    <col min="15351" max="15351" width="1.85546875" style="206" customWidth="1"/>
    <col min="15352" max="15365" width="7.5703125" style="206" customWidth="1"/>
    <col min="15366" max="15580" width="9.140625" style="206"/>
    <col min="15581" max="15581" width="1" style="206" customWidth="1"/>
    <col min="15582" max="15582" width="2.5703125" style="206" customWidth="1"/>
    <col min="15583" max="15583" width="1" style="206" customWidth="1"/>
    <col min="15584" max="15584" width="20.42578125" style="206" customWidth="1"/>
    <col min="15585" max="15586" width="0.5703125" style="206" customWidth="1"/>
    <col min="15587" max="15587" width="5" style="206" customWidth="1"/>
    <col min="15588" max="15588" width="0.42578125" style="206" customWidth="1"/>
    <col min="15589" max="15589" width="5" style="206" customWidth="1"/>
    <col min="15590" max="15590" width="4.28515625" style="206" customWidth="1"/>
    <col min="15591" max="15591" width="5" style="206" customWidth="1"/>
    <col min="15592" max="15592" width="4.42578125" style="206" customWidth="1"/>
    <col min="15593" max="15594" width="5" style="206" customWidth="1"/>
    <col min="15595" max="15595" width="5.28515625" style="206" customWidth="1"/>
    <col min="15596" max="15596" width="4.85546875" style="206" customWidth="1"/>
    <col min="15597" max="15597" width="5" style="206" customWidth="1"/>
    <col min="15598" max="15598" width="5.28515625" style="206" customWidth="1"/>
    <col min="15599" max="15599" width="4.140625" style="206" customWidth="1"/>
    <col min="15600" max="15600" width="5" style="206" customWidth="1"/>
    <col min="15601" max="15602" width="5.42578125" style="206" customWidth="1"/>
    <col min="15603" max="15603" width="2.5703125" style="206" customWidth="1"/>
    <col min="15604" max="15604" width="1" style="206" customWidth="1"/>
    <col min="15605" max="15606" width="7.5703125" style="206" customWidth="1"/>
    <col min="15607" max="15607" width="1.85546875" style="206" customWidth="1"/>
    <col min="15608" max="15621" width="7.5703125" style="206" customWidth="1"/>
    <col min="15622" max="15836" width="9.140625" style="206"/>
    <col min="15837" max="15837" width="1" style="206" customWidth="1"/>
    <col min="15838" max="15838" width="2.5703125" style="206" customWidth="1"/>
    <col min="15839" max="15839" width="1" style="206" customWidth="1"/>
    <col min="15840" max="15840" width="20.42578125" style="206" customWidth="1"/>
    <col min="15841" max="15842" width="0.5703125" style="206" customWidth="1"/>
    <col min="15843" max="15843" width="5" style="206" customWidth="1"/>
    <col min="15844" max="15844" width="0.42578125" style="206" customWidth="1"/>
    <col min="15845" max="15845" width="5" style="206" customWidth="1"/>
    <col min="15846" max="15846" width="4.28515625" style="206" customWidth="1"/>
    <col min="15847" max="15847" width="5" style="206" customWidth="1"/>
    <col min="15848" max="15848" width="4.42578125" style="206" customWidth="1"/>
    <col min="15849" max="15850" width="5" style="206" customWidth="1"/>
    <col min="15851" max="15851" width="5.28515625" style="206" customWidth="1"/>
    <col min="15852" max="15852" width="4.85546875" style="206" customWidth="1"/>
    <col min="15853" max="15853" width="5" style="206" customWidth="1"/>
    <col min="15854" max="15854" width="5.28515625" style="206" customWidth="1"/>
    <col min="15855" max="15855" width="4.140625" style="206" customWidth="1"/>
    <col min="15856" max="15856" width="5" style="206" customWidth="1"/>
    <col min="15857" max="15858" width="5.42578125" style="206" customWidth="1"/>
    <col min="15859" max="15859" width="2.5703125" style="206" customWidth="1"/>
    <col min="15860" max="15860" width="1" style="206" customWidth="1"/>
    <col min="15861" max="15862" width="7.5703125" style="206" customWidth="1"/>
    <col min="15863" max="15863" width="1.85546875" style="206" customWidth="1"/>
    <col min="15864" max="15877" width="7.5703125" style="206" customWidth="1"/>
    <col min="15878" max="16092" width="9.140625" style="206"/>
    <col min="16093" max="16093" width="1" style="206" customWidth="1"/>
    <col min="16094" max="16094" width="2.5703125" style="206" customWidth="1"/>
    <col min="16095" max="16095" width="1" style="206" customWidth="1"/>
    <col min="16096" max="16096" width="20.42578125" style="206" customWidth="1"/>
    <col min="16097" max="16098" width="0.5703125" style="206" customWidth="1"/>
    <col min="16099" max="16099" width="5" style="206" customWidth="1"/>
    <col min="16100" max="16100" width="0.42578125" style="206" customWidth="1"/>
    <col min="16101" max="16101" width="5" style="206" customWidth="1"/>
    <col min="16102" max="16102" width="4.28515625" style="206" customWidth="1"/>
    <col min="16103" max="16103" width="5" style="206" customWidth="1"/>
    <col min="16104" max="16104" width="4.42578125" style="206" customWidth="1"/>
    <col min="16105" max="16106" width="5" style="206" customWidth="1"/>
    <col min="16107" max="16107" width="5.28515625" style="206" customWidth="1"/>
    <col min="16108" max="16108" width="4.85546875" style="206" customWidth="1"/>
    <col min="16109" max="16109" width="5" style="206" customWidth="1"/>
    <col min="16110" max="16110" width="5.28515625" style="206" customWidth="1"/>
    <col min="16111" max="16111" width="4.140625" style="206" customWidth="1"/>
    <col min="16112" max="16112" width="5" style="206" customWidth="1"/>
    <col min="16113" max="16114" width="5.42578125" style="206" customWidth="1"/>
    <col min="16115" max="16115" width="2.5703125" style="206" customWidth="1"/>
    <col min="16116" max="16116" width="1" style="206" customWidth="1"/>
    <col min="16117" max="16118" width="7.5703125" style="206" customWidth="1"/>
    <col min="16119" max="16119" width="1.85546875" style="206" customWidth="1"/>
    <col min="16120" max="16133" width="7.5703125" style="206" customWidth="1"/>
    <col min="16134" max="16384" width="9.140625" style="206"/>
  </cols>
  <sheetData>
    <row r="1" spans="1:36" ht="13.5" customHeight="1">
      <c r="A1" s="205"/>
      <c r="B1" s="1917" t="s">
        <v>652</v>
      </c>
      <c r="C1" s="1917"/>
      <c r="D1" s="1917"/>
      <c r="E1" s="1739"/>
      <c r="F1" s="1739"/>
      <c r="G1" s="1739"/>
      <c r="H1" s="1739"/>
      <c r="I1" s="1739"/>
      <c r="J1" s="1739"/>
      <c r="K1" s="1739"/>
      <c r="L1" s="1739"/>
      <c r="M1" s="1739"/>
      <c r="N1" s="1739"/>
      <c r="O1" s="1739"/>
      <c r="P1" s="1739"/>
      <c r="Q1" s="1739"/>
      <c r="R1" s="1739"/>
      <c r="S1" s="1739"/>
      <c r="T1" s="1739"/>
      <c r="U1" s="1739"/>
    </row>
    <row r="2" spans="1:36" ht="6" customHeight="1">
      <c r="A2" s="205"/>
      <c r="B2" s="1513"/>
      <c r="C2" s="1513"/>
      <c r="D2" s="1513"/>
      <c r="E2" s="1513"/>
      <c r="F2" s="1513"/>
      <c r="G2" s="1322"/>
      <c r="H2" s="1322"/>
      <c r="I2" s="1513"/>
      <c r="J2" s="1513"/>
      <c r="K2" s="1513"/>
      <c r="L2" s="1513"/>
      <c r="M2" s="1513"/>
      <c r="N2" s="1513"/>
      <c r="O2" s="1513"/>
      <c r="P2" s="1513"/>
      <c r="Q2" s="1513"/>
      <c r="R2" s="1513"/>
      <c r="S2" s="1322"/>
      <c r="T2" s="1741"/>
      <c r="U2" s="1742"/>
    </row>
    <row r="3" spans="1:36" ht="10.5" customHeight="1" thickBot="1">
      <c r="A3" s="205"/>
      <c r="B3" s="960"/>
      <c r="C3" s="207"/>
      <c r="D3" s="207"/>
      <c r="E3" s="207"/>
      <c r="F3" s="207"/>
      <c r="G3" s="207"/>
      <c r="H3" s="207"/>
      <c r="I3" s="207"/>
      <c r="J3" s="207"/>
      <c r="K3" s="207"/>
      <c r="L3" s="207"/>
      <c r="M3" s="207"/>
      <c r="N3" s="207"/>
      <c r="O3" s="207"/>
      <c r="P3" s="207"/>
      <c r="Q3" s="207"/>
      <c r="R3" s="207"/>
      <c r="S3" s="1305" t="s">
        <v>82</v>
      </c>
      <c r="T3" s="1743"/>
      <c r="U3" s="1742"/>
    </row>
    <row r="4" spans="1:36" ht="13.5" customHeight="1" thickBot="1">
      <c r="A4" s="205"/>
      <c r="B4" s="960"/>
      <c r="C4" s="1482" t="s">
        <v>653</v>
      </c>
      <c r="D4" s="1483"/>
      <c r="E4" s="1483"/>
      <c r="F4" s="1483"/>
      <c r="G4" s="1483"/>
      <c r="H4" s="1483"/>
      <c r="I4" s="1483"/>
      <c r="J4" s="1483"/>
      <c r="K4" s="1483"/>
      <c r="L4" s="1483"/>
      <c r="M4" s="1483"/>
      <c r="N4" s="1483"/>
      <c r="O4" s="1483"/>
      <c r="P4" s="1483"/>
      <c r="Q4" s="1483"/>
      <c r="R4" s="1483"/>
      <c r="S4" s="1484"/>
      <c r="T4" s="1743"/>
      <c r="U4" s="1742"/>
    </row>
    <row r="5" spans="1:36" ht="4.5" customHeight="1">
      <c r="A5" s="205"/>
      <c r="B5" s="960"/>
      <c r="C5" s="1744" t="s">
        <v>87</v>
      </c>
      <c r="D5" s="1744"/>
      <c r="E5" s="960"/>
      <c r="F5" s="960"/>
      <c r="G5" s="960"/>
      <c r="H5" s="960"/>
      <c r="I5" s="960"/>
      <c r="J5" s="960"/>
      <c r="K5" s="960"/>
      <c r="L5" s="960"/>
      <c r="M5" s="960"/>
      <c r="N5" s="960"/>
      <c r="O5" s="960"/>
      <c r="P5" s="960"/>
      <c r="Q5" s="960"/>
      <c r="R5" s="960"/>
      <c r="S5" s="960"/>
      <c r="T5" s="1743"/>
      <c r="U5" s="1742"/>
    </row>
    <row r="6" spans="1:36" ht="13.5" customHeight="1">
      <c r="A6" s="205"/>
      <c r="B6" s="960"/>
      <c r="C6" s="1745"/>
      <c r="D6" s="1745"/>
      <c r="E6" s="960"/>
      <c r="F6" s="1746">
        <v>2006</v>
      </c>
      <c r="G6" s="1746"/>
      <c r="H6" s="1747"/>
      <c r="I6" s="1746">
        <v>2007</v>
      </c>
      <c r="J6" s="1746"/>
      <c r="K6" s="1747"/>
      <c r="L6" s="1746">
        <v>2008</v>
      </c>
      <c r="M6" s="1746"/>
      <c r="N6" s="1747"/>
      <c r="O6" s="1746">
        <v>2009</v>
      </c>
      <c r="P6" s="1746"/>
      <c r="Q6" s="1747"/>
      <c r="R6" s="1746">
        <v>2010</v>
      </c>
      <c r="S6" s="1746"/>
      <c r="T6" s="1743"/>
      <c r="U6" s="1742"/>
    </row>
    <row r="7" spans="1:36" ht="4.5" customHeight="1">
      <c r="A7" s="205"/>
      <c r="B7" s="960"/>
      <c r="C7" s="960"/>
      <c r="D7" s="960"/>
      <c r="E7" s="960"/>
      <c r="F7" s="960"/>
      <c r="G7" s="960"/>
      <c r="H7" s="960"/>
      <c r="I7" s="960"/>
      <c r="J7" s="960"/>
      <c r="K7" s="960"/>
      <c r="L7" s="960"/>
      <c r="M7" s="960"/>
      <c r="N7" s="960"/>
      <c r="O7" s="960"/>
      <c r="P7" s="960"/>
      <c r="Q7" s="960"/>
      <c r="R7" s="960"/>
      <c r="S7" s="960"/>
      <c r="T7" s="1743"/>
      <c r="U7" s="1742"/>
    </row>
    <row r="8" spans="1:36" s="211" customFormat="1" ht="16.5" customHeight="1">
      <c r="A8" s="209"/>
      <c r="B8" s="1748"/>
      <c r="C8" s="1749" t="s">
        <v>654</v>
      </c>
      <c r="D8" s="1749"/>
      <c r="E8" s="1750"/>
      <c r="F8" s="1797">
        <v>237392</v>
      </c>
      <c r="G8" s="1798"/>
      <c r="H8" s="1799"/>
      <c r="I8" s="1797">
        <v>237409</v>
      </c>
      <c r="J8" s="1798"/>
      <c r="K8" s="1799"/>
      <c r="L8" s="1797">
        <v>240018</v>
      </c>
      <c r="M8" s="1798"/>
      <c r="N8" s="1799"/>
      <c r="O8" s="1797">
        <v>217393</v>
      </c>
      <c r="P8" s="1797"/>
      <c r="Q8" s="1800"/>
      <c r="R8" s="1797">
        <v>215632</v>
      </c>
      <c r="S8" s="1797"/>
      <c r="T8" s="1751"/>
      <c r="U8" s="1752"/>
      <c r="V8" s="1753"/>
      <c r="W8" s="1753"/>
      <c r="X8" s="1753"/>
      <c r="Y8" s="1753"/>
      <c r="Z8" s="1753"/>
      <c r="AA8" s="1753"/>
      <c r="AB8" s="1753"/>
      <c r="AC8" s="1753"/>
      <c r="AD8" s="1753"/>
      <c r="AE8" s="1753"/>
      <c r="AF8" s="1753"/>
      <c r="AG8" s="1753"/>
      <c r="AH8" s="1753"/>
      <c r="AI8" s="1753"/>
      <c r="AJ8" s="1753"/>
    </row>
    <row r="9" spans="1:36" s="211" customFormat="1" ht="13.5" customHeight="1">
      <c r="A9" s="209"/>
      <c r="B9" s="1748"/>
      <c r="C9" s="1754"/>
      <c r="D9" s="1755" t="s">
        <v>655</v>
      </c>
      <c r="E9" s="1750"/>
      <c r="F9" s="1801">
        <v>237139</v>
      </c>
      <c r="G9" s="1802"/>
      <c r="H9" s="1803"/>
      <c r="I9" s="1801">
        <v>237133</v>
      </c>
      <c r="J9" s="1802"/>
      <c r="K9" s="1803"/>
      <c r="L9" s="1801">
        <v>239787</v>
      </c>
      <c r="M9" s="1802"/>
      <c r="N9" s="1803"/>
      <c r="O9" s="1801">
        <v>217176</v>
      </c>
      <c r="P9" s="1801"/>
      <c r="Q9" s="1804"/>
      <c r="R9" s="1801">
        <v>215424</v>
      </c>
      <c r="S9" s="1801"/>
      <c r="T9" s="1751"/>
      <c r="U9" s="1752"/>
      <c r="V9" s="1753"/>
      <c r="W9" s="1753"/>
      <c r="X9" s="1753"/>
      <c r="Y9" s="1753"/>
      <c r="Z9" s="1753"/>
      <c r="AA9" s="1753"/>
      <c r="AB9" s="1753"/>
      <c r="AC9" s="1753"/>
      <c r="AD9" s="1753"/>
      <c r="AE9" s="1753"/>
      <c r="AF9" s="1753"/>
      <c r="AG9" s="1753"/>
      <c r="AH9" s="1753"/>
      <c r="AI9" s="1753"/>
      <c r="AJ9" s="1753"/>
    </row>
    <row r="10" spans="1:36" s="211" customFormat="1" ht="13.5" customHeight="1">
      <c r="A10" s="209"/>
      <c r="B10" s="1748"/>
      <c r="C10" s="1754"/>
      <c r="D10" s="1755" t="s">
        <v>656</v>
      </c>
      <c r="E10" s="1750"/>
      <c r="F10" s="1801">
        <v>253</v>
      </c>
      <c r="G10" s="1802"/>
      <c r="H10" s="1803"/>
      <c r="I10" s="1801">
        <v>276</v>
      </c>
      <c r="J10" s="1802"/>
      <c r="K10" s="1803"/>
      <c r="L10" s="1801">
        <v>231</v>
      </c>
      <c r="M10" s="1802"/>
      <c r="N10" s="1803"/>
      <c r="O10" s="1801">
        <v>217</v>
      </c>
      <c r="P10" s="1801"/>
      <c r="Q10" s="1804"/>
      <c r="R10" s="1801">
        <v>208</v>
      </c>
      <c r="S10" s="1801"/>
      <c r="T10" s="1751"/>
      <c r="U10" s="1752"/>
      <c r="V10" s="1753"/>
      <c r="W10" s="1753"/>
      <c r="X10" s="1753"/>
      <c r="Y10" s="1753"/>
      <c r="Z10" s="1753"/>
      <c r="AA10" s="1753"/>
      <c r="AB10" s="1753"/>
      <c r="AC10" s="1753"/>
      <c r="AD10" s="1753"/>
      <c r="AE10" s="1753"/>
      <c r="AF10" s="1753"/>
      <c r="AG10" s="1753"/>
      <c r="AH10" s="1753"/>
      <c r="AI10" s="1753"/>
      <c r="AJ10" s="1753"/>
    </row>
    <row r="11" spans="1:36" s="211" customFormat="1" ht="22.5" customHeight="1">
      <c r="A11" s="209"/>
      <c r="B11" s="1748"/>
      <c r="C11" s="1756" t="s">
        <v>657</v>
      </c>
      <c r="D11" s="1756"/>
      <c r="E11" s="1750"/>
      <c r="F11" s="1797">
        <v>173274</v>
      </c>
      <c r="G11" s="1798"/>
      <c r="H11" s="1799"/>
      <c r="I11" s="1797">
        <v>173587</v>
      </c>
      <c r="J11" s="1798"/>
      <c r="K11" s="1799"/>
      <c r="L11" s="1797">
        <v>174916</v>
      </c>
      <c r="M11" s="1798"/>
      <c r="N11" s="1799"/>
      <c r="O11" s="1797">
        <v>160673</v>
      </c>
      <c r="P11" s="1797"/>
      <c r="Q11" s="1800"/>
      <c r="R11" s="1797">
        <v>150304</v>
      </c>
      <c r="S11" s="1797"/>
      <c r="T11" s="1751"/>
      <c r="U11" s="1752"/>
      <c r="V11" s="1753"/>
      <c r="W11" s="1753"/>
      <c r="X11" s="1753"/>
      <c r="Y11" s="1753"/>
      <c r="Z11" s="1753"/>
      <c r="AA11" s="1753"/>
      <c r="AB11" s="1753"/>
      <c r="AC11" s="1753"/>
      <c r="AD11" s="1753"/>
      <c r="AE11" s="1753"/>
      <c r="AF11" s="1753"/>
      <c r="AG11" s="1753"/>
      <c r="AH11" s="1753"/>
      <c r="AI11" s="1753"/>
      <c r="AJ11" s="1753"/>
    </row>
    <row r="12" spans="1:36" s="211" customFormat="1" ht="18.75" customHeight="1">
      <c r="A12" s="209"/>
      <c r="B12" s="1748"/>
      <c r="C12" s="1756" t="s">
        <v>658</v>
      </c>
      <c r="D12" s="1756"/>
      <c r="E12" s="1750"/>
      <c r="F12" s="1797">
        <v>7082066</v>
      </c>
      <c r="G12" s="1798"/>
      <c r="H12" s="1799"/>
      <c r="I12" s="1797">
        <v>7068416</v>
      </c>
      <c r="J12" s="1798"/>
      <c r="K12" s="1799"/>
      <c r="L12" s="1797">
        <v>7156003</v>
      </c>
      <c r="M12" s="1798"/>
      <c r="N12" s="1799"/>
      <c r="O12" s="1797">
        <v>6643227</v>
      </c>
      <c r="P12" s="1797"/>
      <c r="Q12" s="1800"/>
      <c r="R12" s="1797">
        <v>6088165</v>
      </c>
      <c r="S12" s="1797"/>
      <c r="T12" s="1751"/>
      <c r="U12" s="1752"/>
      <c r="V12" s="1753"/>
      <c r="W12" s="1914"/>
      <c r="X12" s="1753"/>
      <c r="Y12" s="1753"/>
      <c r="Z12" s="1753"/>
      <c r="AA12" s="1753"/>
      <c r="AB12" s="1753"/>
      <c r="AC12" s="1753"/>
      <c r="AD12" s="1753"/>
      <c r="AE12" s="1753"/>
      <c r="AF12" s="1753"/>
      <c r="AG12" s="1753"/>
      <c r="AH12" s="1753"/>
      <c r="AI12" s="1753"/>
      <c r="AJ12" s="1753"/>
    </row>
    <row r="13" spans="1:36" ht="18.75" customHeight="1" thickBot="1">
      <c r="A13" s="205"/>
      <c r="B13" s="207"/>
      <c r="C13" s="207"/>
      <c r="D13" s="207"/>
      <c r="E13" s="207"/>
      <c r="F13" s="207"/>
      <c r="G13" s="207"/>
      <c r="H13" s="207"/>
      <c r="I13" s="207"/>
      <c r="J13" s="207"/>
      <c r="K13" s="207"/>
      <c r="L13" s="207"/>
      <c r="M13" s="207"/>
      <c r="N13" s="207"/>
      <c r="O13" s="207"/>
      <c r="P13" s="207"/>
      <c r="Q13" s="207"/>
      <c r="R13" s="207"/>
      <c r="S13" s="1305" t="s">
        <v>82</v>
      </c>
      <c r="T13" s="1743"/>
      <c r="U13" s="1742"/>
    </row>
    <row r="14" spans="1:36" s="211" customFormat="1" ht="13.5" customHeight="1" thickBot="1">
      <c r="A14" s="209"/>
      <c r="B14" s="210"/>
      <c r="C14" s="1482" t="s">
        <v>660</v>
      </c>
      <c r="D14" s="1483"/>
      <c r="E14" s="1483"/>
      <c r="F14" s="1483"/>
      <c r="G14" s="1483"/>
      <c r="H14" s="1483"/>
      <c r="I14" s="1483"/>
      <c r="J14" s="1483"/>
      <c r="K14" s="1483"/>
      <c r="L14" s="1483"/>
      <c r="M14" s="1483"/>
      <c r="N14" s="1483"/>
      <c r="O14" s="1483"/>
      <c r="P14" s="1483"/>
      <c r="Q14" s="1483"/>
      <c r="R14" s="1483"/>
      <c r="S14" s="1484"/>
      <c r="T14" s="1743"/>
      <c r="U14" s="1742"/>
      <c r="V14" s="1753"/>
      <c r="W14" s="1753"/>
      <c r="X14" s="1753"/>
      <c r="Y14" s="1753"/>
      <c r="Z14" s="1753"/>
      <c r="AA14" s="1753"/>
      <c r="AB14" s="1753"/>
      <c r="AC14" s="1753"/>
      <c r="AD14" s="1753"/>
      <c r="AE14" s="1753"/>
      <c r="AF14" s="1753"/>
      <c r="AG14" s="1753"/>
      <c r="AH14" s="1753"/>
      <c r="AI14" s="1753"/>
      <c r="AJ14" s="1753"/>
    </row>
    <row r="15" spans="1:36" ht="4.5" customHeight="1">
      <c r="A15" s="205"/>
      <c r="B15" s="207"/>
      <c r="C15" s="213"/>
      <c r="D15" s="213"/>
      <c r="E15" s="213"/>
      <c r="F15" s="1187"/>
      <c r="G15" s="1187"/>
      <c r="H15" s="1187"/>
      <c r="I15" s="1187"/>
      <c r="J15" s="1187"/>
      <c r="K15" s="1187"/>
      <c r="L15" s="1187"/>
      <c r="M15" s="1187"/>
      <c r="N15" s="1187"/>
      <c r="O15" s="1187"/>
      <c r="P15" s="1187"/>
      <c r="Q15" s="1187"/>
      <c r="R15" s="1187"/>
      <c r="S15" s="1187"/>
      <c r="T15" s="1743"/>
      <c r="U15" s="1742"/>
    </row>
    <row r="16" spans="1:36" ht="39.75" customHeight="1">
      <c r="A16" s="205"/>
      <c r="B16" s="207"/>
      <c r="C16" s="1757">
        <v>2010</v>
      </c>
      <c r="D16" s="1758"/>
      <c r="E16" s="252"/>
      <c r="F16" s="1759" t="s">
        <v>77</v>
      </c>
      <c r="G16" s="1759" t="s">
        <v>661</v>
      </c>
      <c r="H16" s="1759"/>
      <c r="I16" s="1759" t="s">
        <v>662</v>
      </c>
      <c r="J16" s="1759" t="s">
        <v>663</v>
      </c>
      <c r="K16" s="1759"/>
      <c r="L16" s="1759" t="s">
        <v>664</v>
      </c>
      <c r="M16" s="1759" t="s">
        <v>665</v>
      </c>
      <c r="N16" s="1759"/>
      <c r="O16" s="1759" t="s">
        <v>666</v>
      </c>
      <c r="P16" s="1759" t="s">
        <v>667</v>
      </c>
      <c r="Q16" s="1759"/>
      <c r="R16" s="1759" t="s">
        <v>668</v>
      </c>
      <c r="S16" s="1759" t="s">
        <v>669</v>
      </c>
      <c r="T16" s="1760"/>
      <c r="U16" s="1761"/>
    </row>
    <row r="17" spans="1:36" s="1767" customFormat="1" ht="18.75" customHeight="1">
      <c r="A17" s="1762"/>
      <c r="B17" s="1763"/>
      <c r="C17" s="1461" t="s">
        <v>77</v>
      </c>
      <c r="D17" s="1461"/>
      <c r="E17" s="1764"/>
      <c r="F17" s="1765">
        <v>215632.00000001481</v>
      </c>
      <c r="G17" s="1765">
        <v>32147.000000000724</v>
      </c>
      <c r="H17" s="1765"/>
      <c r="I17" s="1765">
        <v>2053.9999999999973</v>
      </c>
      <c r="J17" s="1765">
        <v>31306.000000001019</v>
      </c>
      <c r="K17" s="1765"/>
      <c r="L17" s="1765">
        <v>7545.0000000000064</v>
      </c>
      <c r="M17" s="1765">
        <v>77985.000000003318</v>
      </c>
      <c r="N17" s="1765"/>
      <c r="O17" s="1765">
        <v>52567.000000000524</v>
      </c>
      <c r="P17" s="1765">
        <v>2907.9999999999986</v>
      </c>
      <c r="Q17" s="1765"/>
      <c r="R17" s="1765">
        <v>1436.999999999998</v>
      </c>
      <c r="S17" s="1765">
        <v>7683.0000000000064</v>
      </c>
      <c r="T17" s="1766"/>
      <c r="V17" s="1796"/>
      <c r="W17" s="1796"/>
      <c r="X17" s="1769"/>
      <c r="Y17" s="1769"/>
      <c r="Z17" s="1769"/>
      <c r="AA17" s="1769"/>
      <c r="AB17" s="1769"/>
      <c r="AC17" s="1769"/>
      <c r="AD17" s="1769"/>
      <c r="AE17" s="1769"/>
      <c r="AF17" s="1769"/>
      <c r="AG17" s="1769"/>
      <c r="AH17" s="1769"/>
      <c r="AI17" s="1769"/>
      <c r="AJ17" s="1770"/>
    </row>
    <row r="18" spans="1:36" ht="12" customHeight="1">
      <c r="A18" s="205"/>
      <c r="B18" s="207"/>
      <c r="C18" s="966"/>
      <c r="D18" s="1771" t="s">
        <v>670</v>
      </c>
      <c r="E18" s="252"/>
      <c r="F18" s="1772">
        <v>7004.9529669515196</v>
      </c>
      <c r="G18" s="1772">
        <v>862.44973404591451</v>
      </c>
      <c r="H18" s="1772"/>
      <c r="I18" s="1772">
        <v>44.123197816676075</v>
      </c>
      <c r="J18" s="1772">
        <v>1017.1661973128176</v>
      </c>
      <c r="K18" s="1772"/>
      <c r="L18" s="1772">
        <v>308.96123754335713</v>
      </c>
      <c r="M18" s="1772">
        <v>2256.5170812604501</v>
      </c>
      <c r="N18" s="1772"/>
      <c r="O18" s="1772">
        <v>2099.9208118729339</v>
      </c>
      <c r="P18" s="1772">
        <v>35.530339105339102</v>
      </c>
      <c r="Q18" s="1772"/>
      <c r="R18" s="1772">
        <v>55.740528228111913</v>
      </c>
      <c r="S18" s="1772">
        <v>324.54383976592868</v>
      </c>
      <c r="T18" s="1760"/>
      <c r="U18" s="1761"/>
      <c r="V18" s="1768"/>
      <c r="W18" s="1768"/>
    </row>
    <row r="19" spans="1:36" ht="12" customHeight="1">
      <c r="A19" s="205"/>
      <c r="B19" s="207"/>
      <c r="C19" s="966"/>
      <c r="D19" s="1771" t="s">
        <v>671</v>
      </c>
      <c r="E19" s="252"/>
      <c r="F19" s="1772">
        <v>1674.420451146271</v>
      </c>
      <c r="G19" s="1772">
        <v>233.55277434996873</v>
      </c>
      <c r="H19" s="1772"/>
      <c r="I19" s="1772">
        <v>11.342592592592592</v>
      </c>
      <c r="J19" s="1772">
        <v>254.4298646375687</v>
      </c>
      <c r="K19" s="1772"/>
      <c r="L19" s="1772">
        <v>55.291925182549079</v>
      </c>
      <c r="M19" s="1772">
        <v>581.79270949035219</v>
      </c>
      <c r="N19" s="1772"/>
      <c r="O19" s="1772">
        <v>439.69222965047368</v>
      </c>
      <c r="P19" s="1772">
        <v>13.359126984126984</v>
      </c>
      <c r="Q19" s="1772"/>
      <c r="R19" s="1772">
        <v>11.926470588235293</v>
      </c>
      <c r="S19" s="1772">
        <v>73.032757670403441</v>
      </c>
      <c r="T19" s="1760"/>
      <c r="U19" s="1773"/>
      <c r="V19" s="1768"/>
      <c r="W19" s="1768"/>
      <c r="X19" s="1768"/>
    </row>
    <row r="20" spans="1:36" ht="12" customHeight="1">
      <c r="A20" s="205"/>
      <c r="B20" s="207"/>
      <c r="C20" s="966"/>
      <c r="D20" s="1771" t="s">
        <v>459</v>
      </c>
      <c r="E20" s="370"/>
      <c r="F20" s="1772">
        <v>57326.90896295353</v>
      </c>
      <c r="G20" s="1772">
        <v>10761.410566533288</v>
      </c>
      <c r="H20" s="1772"/>
      <c r="I20" s="1772">
        <v>506.04008993812045</v>
      </c>
      <c r="J20" s="1772">
        <v>6723.576186816741</v>
      </c>
      <c r="K20" s="1772"/>
      <c r="L20" s="1772">
        <v>1674.0919556294782</v>
      </c>
      <c r="M20" s="1772">
        <v>23870.661901561525</v>
      </c>
      <c r="N20" s="1772"/>
      <c r="O20" s="1772">
        <v>11166.850348442214</v>
      </c>
      <c r="P20" s="1772">
        <v>447.89947441412636</v>
      </c>
      <c r="Q20" s="1772"/>
      <c r="R20" s="1772">
        <v>328.9415197407464</v>
      </c>
      <c r="S20" s="1772">
        <v>1847.436919875777</v>
      </c>
      <c r="T20" s="1760"/>
      <c r="U20" s="1774"/>
      <c r="V20" s="1768"/>
      <c r="W20" s="1768"/>
      <c r="X20" s="1775"/>
      <c r="Y20" s="1775"/>
      <c r="Z20" s="1775"/>
      <c r="AA20" s="1775"/>
      <c r="AB20" s="1775"/>
      <c r="AC20" s="1775"/>
      <c r="AD20" s="1775"/>
      <c r="AE20" s="1775"/>
      <c r="AF20" s="1775"/>
      <c r="AG20" s="1775"/>
      <c r="AH20" s="1775"/>
      <c r="AI20" s="1775"/>
    </row>
    <row r="21" spans="1:36" s="243" customFormat="1" ht="12" customHeight="1">
      <c r="A21" s="241"/>
      <c r="B21" s="242"/>
      <c r="C21" s="1776"/>
      <c r="D21" s="1777" t="s">
        <v>460</v>
      </c>
      <c r="E21" s="1778"/>
      <c r="F21" s="1772">
        <v>6588.9894875448281</v>
      </c>
      <c r="G21" s="1772">
        <v>766.27973467556376</v>
      </c>
      <c r="H21" s="1772"/>
      <c r="I21" s="1772">
        <v>50.411725955204219</v>
      </c>
      <c r="J21" s="1772">
        <v>849.48810484565979</v>
      </c>
      <c r="K21" s="1772"/>
      <c r="L21" s="1772">
        <v>192.56136465204315</v>
      </c>
      <c r="M21" s="1772">
        <v>2855.4658821764292</v>
      </c>
      <c r="N21" s="1772"/>
      <c r="O21" s="1772">
        <v>1454.2277868742578</v>
      </c>
      <c r="P21" s="1772">
        <v>89.548998351205483</v>
      </c>
      <c r="Q21" s="1772"/>
      <c r="R21" s="1772">
        <v>35.946236559139784</v>
      </c>
      <c r="S21" s="1772">
        <v>295.05965345532894</v>
      </c>
      <c r="T21" s="1760"/>
      <c r="U21" s="1761"/>
      <c r="V21" s="1768"/>
      <c r="W21" s="1768"/>
      <c r="X21" s="1779"/>
      <c r="Y21" s="1779"/>
      <c r="Z21" s="1779"/>
      <c r="AA21" s="1779"/>
      <c r="AB21" s="1779"/>
      <c r="AC21" s="1779"/>
      <c r="AD21" s="1779"/>
      <c r="AE21" s="1779"/>
      <c r="AF21" s="1779"/>
      <c r="AG21" s="1779"/>
      <c r="AH21" s="1779"/>
      <c r="AI21" s="1779"/>
      <c r="AJ21" s="1779"/>
    </row>
    <row r="22" spans="1:36" s="243" customFormat="1" ht="12" customHeight="1">
      <c r="A22" s="241"/>
      <c r="B22" s="242"/>
      <c r="C22" s="1776"/>
      <c r="D22" s="1777" t="s">
        <v>461</v>
      </c>
      <c r="E22" s="1778"/>
      <c r="F22" s="1772">
        <v>1149.4400767879335</v>
      </c>
      <c r="G22" s="1772">
        <v>164.33563674156335</v>
      </c>
      <c r="H22" s="1772"/>
      <c r="I22" s="1772">
        <v>1</v>
      </c>
      <c r="J22" s="1772">
        <v>128.09169853189277</v>
      </c>
      <c r="K22" s="1772"/>
      <c r="L22" s="1772">
        <v>32.35447908045272</v>
      </c>
      <c r="M22" s="1772">
        <v>430.22238110659077</v>
      </c>
      <c r="N22" s="1772"/>
      <c r="O22" s="1772">
        <v>324.3681116147892</v>
      </c>
      <c r="P22" s="1772">
        <v>21.113095238095237</v>
      </c>
      <c r="Q22" s="1772"/>
      <c r="R22" s="1772">
        <v>5.3636363636363633</v>
      </c>
      <c r="S22" s="1772">
        <v>42.59103811091348</v>
      </c>
      <c r="T22" s="1760"/>
      <c r="U22" s="1761"/>
      <c r="V22" s="1768"/>
      <c r="W22" s="1768"/>
      <c r="X22" s="1779"/>
      <c r="Y22" s="1779"/>
      <c r="Z22" s="1779"/>
      <c r="AA22" s="1779"/>
      <c r="AB22" s="1779"/>
      <c r="AC22" s="1779"/>
      <c r="AD22" s="1779"/>
      <c r="AE22" s="1779"/>
      <c r="AF22" s="1779"/>
      <c r="AG22" s="1779"/>
      <c r="AH22" s="1779"/>
      <c r="AI22" s="1779"/>
      <c r="AJ22" s="1779"/>
    </row>
    <row r="23" spans="1:36" s="243" customFormat="1" ht="12" customHeight="1">
      <c r="A23" s="241"/>
      <c r="B23" s="242"/>
      <c r="C23" s="1776"/>
      <c r="D23" s="1777" t="s">
        <v>462</v>
      </c>
      <c r="E23" s="1778"/>
      <c r="F23" s="1772">
        <v>90.304526376797583</v>
      </c>
      <c r="G23" s="1772">
        <v>38.617366155787572</v>
      </c>
      <c r="H23" s="1772"/>
      <c r="I23" s="1772" t="s">
        <v>9</v>
      </c>
      <c r="J23" s="1772">
        <v>1</v>
      </c>
      <c r="K23" s="1772"/>
      <c r="L23" s="1772">
        <v>3</v>
      </c>
      <c r="M23" s="1772">
        <v>38.31455748128397</v>
      </c>
      <c r="N23" s="1772"/>
      <c r="O23" s="1772">
        <v>9.3726027397260268</v>
      </c>
      <c r="P23" s="1772" t="s">
        <v>9</v>
      </c>
      <c r="Q23" s="1772"/>
      <c r="R23" s="1772" t="s">
        <v>9</v>
      </c>
      <c r="S23" s="1772" t="s">
        <v>9</v>
      </c>
      <c r="T23" s="1760"/>
      <c r="U23" s="1761"/>
      <c r="V23" s="1768"/>
      <c r="W23" s="1768"/>
      <c r="X23" s="1779"/>
      <c r="Y23" s="1779"/>
      <c r="Z23" s="1779"/>
      <c r="AA23" s="1779"/>
      <c r="AB23" s="1779"/>
      <c r="AC23" s="1779"/>
      <c r="AD23" s="1779"/>
      <c r="AE23" s="1779"/>
      <c r="AF23" s="1779"/>
      <c r="AG23" s="1779"/>
      <c r="AH23" s="1779"/>
      <c r="AI23" s="1779"/>
      <c r="AJ23" s="1779"/>
    </row>
    <row r="24" spans="1:36" s="243" customFormat="1" ht="12" customHeight="1">
      <c r="A24" s="241"/>
      <c r="B24" s="242"/>
      <c r="C24" s="1776"/>
      <c r="D24" s="1777" t="s">
        <v>463</v>
      </c>
      <c r="E24" s="1778"/>
      <c r="F24" s="1772">
        <v>2531.2066362363257</v>
      </c>
      <c r="G24" s="1772">
        <v>398.65762885236052</v>
      </c>
      <c r="H24" s="1772"/>
      <c r="I24" s="1772">
        <v>34.309770850658914</v>
      </c>
      <c r="J24" s="1772">
        <v>304.09271494215966</v>
      </c>
      <c r="K24" s="1772"/>
      <c r="L24" s="1772">
        <v>94.860439079268176</v>
      </c>
      <c r="M24" s="1772">
        <v>1023.6980535437352</v>
      </c>
      <c r="N24" s="1772"/>
      <c r="O24" s="1772">
        <v>585.5793682085739</v>
      </c>
      <c r="P24" s="1772">
        <v>20.236111111111111</v>
      </c>
      <c r="Q24" s="1772"/>
      <c r="R24" s="1772">
        <v>4.1111111111111107</v>
      </c>
      <c r="S24" s="1772">
        <v>65.661438537344509</v>
      </c>
      <c r="T24" s="1760"/>
      <c r="U24" s="1761"/>
      <c r="V24" s="1768"/>
      <c r="W24" s="1768"/>
      <c r="X24" s="1779"/>
      <c r="Y24" s="1779"/>
      <c r="Z24" s="1779"/>
      <c r="AA24" s="1779"/>
      <c r="AB24" s="1779"/>
      <c r="AC24" s="1779"/>
      <c r="AD24" s="1779"/>
      <c r="AE24" s="1779"/>
      <c r="AF24" s="1779"/>
      <c r="AG24" s="1779"/>
      <c r="AH24" s="1779"/>
      <c r="AI24" s="1779"/>
      <c r="AJ24" s="1779"/>
    </row>
    <row r="25" spans="1:36" s="243" customFormat="1" ht="12" customHeight="1">
      <c r="A25" s="241"/>
      <c r="B25" s="242"/>
      <c r="C25" s="1776"/>
      <c r="D25" s="1777" t="s">
        <v>464</v>
      </c>
      <c r="E25" s="1778"/>
      <c r="F25" s="1772">
        <v>2008.9621651236596</v>
      </c>
      <c r="G25" s="1772">
        <v>168.081511338404</v>
      </c>
      <c r="H25" s="1772"/>
      <c r="I25" s="1772">
        <v>44.74687298517086</v>
      </c>
      <c r="J25" s="1772">
        <v>249.50840645468904</v>
      </c>
      <c r="K25" s="1772"/>
      <c r="L25" s="1772">
        <v>65.02243798869857</v>
      </c>
      <c r="M25" s="1772">
        <v>1030.6636595456516</v>
      </c>
      <c r="N25" s="1772"/>
      <c r="O25" s="1772">
        <v>378.69468101405249</v>
      </c>
      <c r="P25" s="1772">
        <v>8.1369047619047628</v>
      </c>
      <c r="Q25" s="1772"/>
      <c r="R25" s="1772">
        <v>4.5</v>
      </c>
      <c r="S25" s="1772">
        <v>59.607691035087527</v>
      </c>
      <c r="T25" s="1760"/>
      <c r="U25" s="1761"/>
      <c r="V25" s="1768"/>
      <c r="W25" s="1768"/>
      <c r="X25" s="1779"/>
      <c r="Y25" s="1780"/>
      <c r="Z25" s="1780"/>
      <c r="AA25" s="1780"/>
      <c r="AB25" s="1780"/>
      <c r="AC25" s="1781"/>
      <c r="AD25" s="1779"/>
      <c r="AE25" s="1779"/>
      <c r="AF25" s="1779"/>
      <c r="AG25" s="1779"/>
      <c r="AH25" s="1779"/>
      <c r="AI25" s="1779"/>
      <c r="AJ25" s="1779"/>
    </row>
    <row r="26" spans="1:36" s="243" customFormat="1" ht="12" customHeight="1">
      <c r="A26" s="241"/>
      <c r="B26" s="242"/>
      <c r="C26" s="1776"/>
      <c r="D26" s="1777" t="s">
        <v>672</v>
      </c>
      <c r="E26" s="1778"/>
      <c r="F26" s="1772">
        <v>1592.5121158954375</v>
      </c>
      <c r="G26" s="1772">
        <v>107.71093415982081</v>
      </c>
      <c r="H26" s="1772"/>
      <c r="I26" s="1772">
        <v>25.448954833893243</v>
      </c>
      <c r="J26" s="1772">
        <v>192.50415488475173</v>
      </c>
      <c r="K26" s="1772"/>
      <c r="L26" s="1772">
        <v>42.408825064067003</v>
      </c>
      <c r="M26" s="1772">
        <v>902.45929048643029</v>
      </c>
      <c r="N26" s="1772"/>
      <c r="O26" s="1772">
        <v>218.81095168754374</v>
      </c>
      <c r="P26" s="1772">
        <v>22.21118136249715</v>
      </c>
      <c r="Q26" s="1772"/>
      <c r="R26" s="1772" t="s">
        <v>9</v>
      </c>
      <c r="S26" s="1772">
        <v>80.957823416432603</v>
      </c>
      <c r="T26" s="1760"/>
      <c r="U26" s="1761"/>
      <c r="V26" s="1768"/>
      <c r="W26" s="1768"/>
      <c r="X26" s="1779"/>
      <c r="Y26" s="1782"/>
      <c r="Z26" s="1782"/>
      <c r="AA26" s="1782"/>
      <c r="AB26" s="1782"/>
      <c r="AC26" s="1783"/>
      <c r="AD26" s="1779"/>
      <c r="AE26" s="1779"/>
      <c r="AF26" s="1779"/>
      <c r="AG26" s="1779"/>
      <c r="AH26" s="1779"/>
      <c r="AI26" s="1779"/>
      <c r="AJ26" s="1779"/>
    </row>
    <row r="27" spans="1:36" s="243" customFormat="1" ht="12" customHeight="1">
      <c r="A27" s="241"/>
      <c r="B27" s="242"/>
      <c r="C27" s="1776"/>
      <c r="D27" s="1777" t="s">
        <v>673</v>
      </c>
      <c r="E27" s="1778"/>
      <c r="F27" s="1772">
        <v>4075.5191126694722</v>
      </c>
      <c r="G27" s="1772">
        <v>503.47390711787881</v>
      </c>
      <c r="H27" s="1772"/>
      <c r="I27" s="1772">
        <v>35.453739522888455</v>
      </c>
      <c r="J27" s="1772">
        <v>473.40973602781736</v>
      </c>
      <c r="K27" s="1772"/>
      <c r="L27" s="1772">
        <v>110.2949349644432</v>
      </c>
      <c r="M27" s="1772">
        <v>1887.8633337950641</v>
      </c>
      <c r="N27" s="1772"/>
      <c r="O27" s="1772">
        <v>912.21017913798823</v>
      </c>
      <c r="P27" s="1772">
        <v>23.020833333333332</v>
      </c>
      <c r="Q27" s="1772"/>
      <c r="R27" s="1772">
        <v>5.5</v>
      </c>
      <c r="S27" s="1772">
        <v>124.29244877004965</v>
      </c>
      <c r="T27" s="1760"/>
      <c r="U27" s="1761"/>
      <c r="V27" s="1768"/>
      <c r="W27" s="1768"/>
      <c r="X27" s="1779"/>
      <c r="Y27" s="1782"/>
      <c r="Z27" s="1782"/>
      <c r="AA27" s="1782"/>
      <c r="AB27" s="1782"/>
      <c r="AC27" s="1783"/>
      <c r="AD27" s="1779"/>
      <c r="AE27" s="1779"/>
      <c r="AF27" s="1779"/>
      <c r="AG27" s="1779"/>
      <c r="AH27" s="1779"/>
      <c r="AI27" s="1779"/>
      <c r="AJ27" s="1779"/>
    </row>
    <row r="28" spans="1:36" s="243" customFormat="1" ht="12" customHeight="1">
      <c r="A28" s="241"/>
      <c r="B28" s="242"/>
      <c r="C28" s="1776"/>
      <c r="D28" s="1777" t="s">
        <v>674</v>
      </c>
      <c r="E28" s="1778"/>
      <c r="F28" s="1772">
        <v>794.16289340851017</v>
      </c>
      <c r="G28" s="1772">
        <v>97.555510233113523</v>
      </c>
      <c r="H28" s="1772"/>
      <c r="I28" s="1772">
        <v>5.0454545454545459</v>
      </c>
      <c r="J28" s="1772">
        <v>60.27830409458619</v>
      </c>
      <c r="K28" s="1772"/>
      <c r="L28" s="1772">
        <v>14.917741935483871</v>
      </c>
      <c r="M28" s="1772">
        <v>369.25936220169893</v>
      </c>
      <c r="N28" s="1772"/>
      <c r="O28" s="1772">
        <v>224.19066828964799</v>
      </c>
      <c r="P28" s="1772">
        <v>10.222873900293255</v>
      </c>
      <c r="Q28" s="1772"/>
      <c r="R28" s="1772" t="s">
        <v>9</v>
      </c>
      <c r="S28" s="1772">
        <v>12.692978208232446</v>
      </c>
      <c r="T28" s="1760"/>
      <c r="U28" s="1761"/>
      <c r="V28" s="1768"/>
      <c r="W28" s="1768"/>
      <c r="X28" s="1779"/>
      <c r="Y28" s="1780"/>
      <c r="Z28" s="1780"/>
      <c r="AA28" s="1780"/>
      <c r="AB28" s="1780"/>
      <c r="AC28" s="1781"/>
      <c r="AD28" s="1779"/>
      <c r="AE28" s="1779"/>
      <c r="AF28" s="1779"/>
      <c r="AG28" s="1779"/>
      <c r="AH28" s="1779"/>
      <c r="AI28" s="1779"/>
      <c r="AJ28" s="1779"/>
    </row>
    <row r="29" spans="1:36" s="243" customFormat="1" ht="12" customHeight="1">
      <c r="A29" s="241"/>
      <c r="B29" s="242"/>
      <c r="C29" s="1776"/>
      <c r="D29" s="1777" t="s">
        <v>675</v>
      </c>
      <c r="E29" s="1778"/>
      <c r="F29" s="1772">
        <v>877.1935287003904</v>
      </c>
      <c r="G29" s="1772">
        <v>57.86922182455033</v>
      </c>
      <c r="H29" s="1772"/>
      <c r="I29" s="1772">
        <v>4.6363636363636367</v>
      </c>
      <c r="J29" s="1772">
        <v>114.67717752999049</v>
      </c>
      <c r="K29" s="1772"/>
      <c r="L29" s="1772">
        <v>4.7777777777777777</v>
      </c>
      <c r="M29" s="1772">
        <v>432.58445364335205</v>
      </c>
      <c r="N29" s="1772"/>
      <c r="O29" s="1772">
        <v>225.09406199638559</v>
      </c>
      <c r="P29" s="1772">
        <v>6.8353140916808144</v>
      </c>
      <c r="Q29" s="1772"/>
      <c r="R29" s="1772">
        <v>6.6037735849056602</v>
      </c>
      <c r="S29" s="1772">
        <v>24.115384615384613</v>
      </c>
      <c r="T29" s="1760"/>
      <c r="U29" s="1761"/>
      <c r="V29" s="1768"/>
      <c r="W29" s="1768"/>
      <c r="X29" s="1779"/>
      <c r="Y29" s="1780"/>
      <c r="Z29" s="1780"/>
      <c r="AA29" s="1780"/>
      <c r="AB29" s="1780"/>
      <c r="AC29" s="1781"/>
      <c r="AD29" s="1779"/>
      <c r="AE29" s="1779"/>
      <c r="AF29" s="1779"/>
      <c r="AG29" s="1779"/>
      <c r="AH29" s="1779"/>
      <c r="AI29" s="1779"/>
      <c r="AJ29" s="1779"/>
    </row>
    <row r="30" spans="1:36" s="243" customFormat="1" ht="12" customHeight="1">
      <c r="A30" s="241"/>
      <c r="B30" s="242"/>
      <c r="C30" s="1776"/>
      <c r="D30" s="1777" t="s">
        <v>676</v>
      </c>
      <c r="E30" s="1778"/>
      <c r="F30" s="1772">
        <v>29.567030027053047</v>
      </c>
      <c r="G30" s="1772" t="s">
        <v>9</v>
      </c>
      <c r="H30" s="1772"/>
      <c r="I30" s="1772">
        <v>4.083333333333333</v>
      </c>
      <c r="J30" s="1772">
        <v>8.064516129032258</v>
      </c>
      <c r="K30" s="1772"/>
      <c r="L30" s="1772" t="s">
        <v>9</v>
      </c>
      <c r="M30" s="1772">
        <v>6.0497448979591839</v>
      </c>
      <c r="N30" s="1772"/>
      <c r="O30" s="1772">
        <v>11.369435666728274</v>
      </c>
      <c r="P30" s="1772" t="s">
        <v>9</v>
      </c>
      <c r="Q30" s="1772"/>
      <c r="R30" s="1772" t="s">
        <v>9</v>
      </c>
      <c r="S30" s="1772" t="s">
        <v>9</v>
      </c>
      <c r="T30" s="1760"/>
      <c r="U30" s="1761"/>
      <c r="V30" s="1768"/>
      <c r="W30" s="1768"/>
      <c r="X30" s="1779"/>
      <c r="Y30" s="1779"/>
      <c r="Z30" s="1779"/>
      <c r="AA30" s="1779"/>
      <c r="AB30" s="1779"/>
      <c r="AC30" s="1779"/>
      <c r="AD30" s="1779"/>
      <c r="AE30" s="1779"/>
      <c r="AF30" s="1779"/>
      <c r="AG30" s="1779"/>
      <c r="AH30" s="1779"/>
      <c r="AI30" s="1779"/>
      <c r="AJ30" s="1779"/>
    </row>
    <row r="31" spans="1:36" s="243" customFormat="1" ht="12" customHeight="1">
      <c r="A31" s="241"/>
      <c r="B31" s="242"/>
      <c r="C31" s="1776"/>
      <c r="D31" s="1777" t="s">
        <v>677</v>
      </c>
      <c r="E31" s="1778"/>
      <c r="F31" s="1772">
        <v>677.90220827189614</v>
      </c>
      <c r="G31" s="1772">
        <v>82.391993748916803</v>
      </c>
      <c r="H31" s="1772"/>
      <c r="I31" s="1772">
        <v>4.833333333333333</v>
      </c>
      <c r="J31" s="1772">
        <v>127.62727068855793</v>
      </c>
      <c r="K31" s="1772"/>
      <c r="L31" s="1772">
        <v>19.195205479452056</v>
      </c>
      <c r="M31" s="1772">
        <v>237.65526198525208</v>
      </c>
      <c r="N31" s="1772"/>
      <c r="O31" s="1772">
        <v>128.60265002296143</v>
      </c>
      <c r="P31" s="1772">
        <v>14.106280193236715</v>
      </c>
      <c r="Q31" s="1772"/>
      <c r="R31" s="1772" t="s">
        <v>9</v>
      </c>
      <c r="S31" s="1772">
        <v>63.490212820186059</v>
      </c>
      <c r="T31" s="1760"/>
      <c r="U31" s="1761"/>
      <c r="V31" s="1768"/>
      <c r="W31" s="1768"/>
      <c r="X31" s="1779"/>
      <c r="Y31" s="1779"/>
      <c r="Z31" s="1779"/>
      <c r="AA31" s="1779"/>
      <c r="AB31" s="1779"/>
      <c r="AC31" s="1779"/>
      <c r="AD31" s="1779"/>
      <c r="AE31" s="1779"/>
      <c r="AF31" s="1779"/>
      <c r="AG31" s="1779"/>
      <c r="AH31" s="1779"/>
      <c r="AI31" s="1779"/>
      <c r="AJ31" s="1779"/>
    </row>
    <row r="32" spans="1:36" s="243" customFormat="1" ht="12" customHeight="1">
      <c r="A32" s="241"/>
      <c r="B32" s="242"/>
      <c r="C32" s="1776"/>
      <c r="D32" s="1777" t="s">
        <v>678</v>
      </c>
      <c r="E32" s="1778"/>
      <c r="F32" s="1772">
        <v>110.36031362717461</v>
      </c>
      <c r="G32" s="1772">
        <v>24.860180197359011</v>
      </c>
      <c r="H32" s="1772"/>
      <c r="I32" s="1772">
        <v>5.0454545454545459</v>
      </c>
      <c r="J32" s="1772">
        <v>10.805491990846681</v>
      </c>
      <c r="K32" s="1772"/>
      <c r="L32" s="1772" t="s">
        <v>9</v>
      </c>
      <c r="M32" s="1772">
        <v>47.883282619031782</v>
      </c>
      <c r="N32" s="1772"/>
      <c r="O32" s="1772">
        <v>21.76590427448258</v>
      </c>
      <c r="P32" s="1772" t="s">
        <v>9</v>
      </c>
      <c r="Q32" s="1772"/>
      <c r="R32" s="1772" t="s">
        <v>9</v>
      </c>
      <c r="S32" s="1772" t="s">
        <v>9</v>
      </c>
      <c r="T32" s="1760"/>
      <c r="U32" s="1761"/>
      <c r="V32" s="1768"/>
      <c r="W32" s="1768"/>
      <c r="X32" s="1779"/>
      <c r="Y32" s="1779"/>
      <c r="Z32" s="1779"/>
      <c r="AA32" s="1779"/>
      <c r="AB32" s="1779"/>
      <c r="AC32" s="1779"/>
      <c r="AD32" s="1779"/>
      <c r="AE32" s="1779"/>
      <c r="AF32" s="1779"/>
      <c r="AG32" s="1779"/>
      <c r="AH32" s="1779"/>
      <c r="AI32" s="1779"/>
      <c r="AJ32" s="1779"/>
    </row>
    <row r="33" spans="1:36" s="243" customFormat="1" ht="12" customHeight="1">
      <c r="A33" s="241"/>
      <c r="B33" s="242"/>
      <c r="C33" s="1776"/>
      <c r="D33" s="1777" t="s">
        <v>679</v>
      </c>
      <c r="E33" s="1778"/>
      <c r="F33" s="1772">
        <v>2284.6877179419243</v>
      </c>
      <c r="G33" s="1772">
        <v>293.94586522339705</v>
      </c>
      <c r="H33" s="1772"/>
      <c r="I33" s="1772">
        <v>32.721892062780128</v>
      </c>
      <c r="J33" s="1772">
        <v>324.75101124705503</v>
      </c>
      <c r="K33" s="1772"/>
      <c r="L33" s="1772">
        <v>73.0477491904429</v>
      </c>
      <c r="M33" s="1772">
        <v>995.90593097429087</v>
      </c>
      <c r="N33" s="1772"/>
      <c r="O33" s="1772">
        <v>499.42592452243332</v>
      </c>
      <c r="P33" s="1772" t="s">
        <v>9</v>
      </c>
      <c r="Q33" s="1772"/>
      <c r="R33" s="1772">
        <v>21.844444444444445</v>
      </c>
      <c r="S33" s="1772">
        <v>43.04490027707746</v>
      </c>
      <c r="T33" s="1760"/>
      <c r="U33" s="1761"/>
      <c r="V33" s="1768"/>
      <c r="W33" s="1768"/>
      <c r="X33" s="1779"/>
      <c r="Y33" s="1779"/>
      <c r="Z33" s="1779"/>
      <c r="AA33" s="1779"/>
      <c r="AB33" s="1779"/>
      <c r="AC33" s="1779"/>
      <c r="AD33" s="1779"/>
      <c r="AE33" s="1779"/>
      <c r="AF33" s="1779"/>
      <c r="AG33" s="1779"/>
      <c r="AH33" s="1779"/>
      <c r="AI33" s="1779"/>
      <c r="AJ33" s="1779"/>
    </row>
    <row r="34" spans="1:36" s="243" customFormat="1" ht="12" customHeight="1">
      <c r="A34" s="241"/>
      <c r="B34" s="242"/>
      <c r="C34" s="1776"/>
      <c r="D34" s="1777" t="s">
        <v>680</v>
      </c>
      <c r="E34" s="1778"/>
      <c r="F34" s="1772">
        <v>5503.2580051708564</v>
      </c>
      <c r="G34" s="1772">
        <v>890.28505629489791</v>
      </c>
      <c r="H34" s="1772"/>
      <c r="I34" s="1772">
        <v>28.702127659574469</v>
      </c>
      <c r="J34" s="1772">
        <v>771.85524837515811</v>
      </c>
      <c r="K34" s="1772"/>
      <c r="L34" s="1772">
        <v>218.65371277900567</v>
      </c>
      <c r="M34" s="1772">
        <v>2100.7016242366326</v>
      </c>
      <c r="N34" s="1772"/>
      <c r="O34" s="1772">
        <v>1256.8980209908188</v>
      </c>
      <c r="P34" s="1772">
        <v>50.037381760853755</v>
      </c>
      <c r="Q34" s="1772"/>
      <c r="R34" s="1772">
        <v>75.359538784067098</v>
      </c>
      <c r="S34" s="1772">
        <v>110.76529428984435</v>
      </c>
      <c r="T34" s="1760"/>
      <c r="U34" s="1761"/>
      <c r="V34" s="1768"/>
      <c r="W34" s="1768"/>
      <c r="X34" s="1779"/>
      <c r="Y34" s="1779"/>
      <c r="Z34" s="1779"/>
      <c r="AA34" s="1779"/>
      <c r="AB34" s="1779"/>
      <c r="AC34" s="1779"/>
      <c r="AD34" s="1779"/>
      <c r="AE34" s="1779"/>
      <c r="AF34" s="1779"/>
      <c r="AG34" s="1779"/>
      <c r="AH34" s="1779"/>
      <c r="AI34" s="1779"/>
      <c r="AJ34" s="1779"/>
    </row>
    <row r="35" spans="1:36" ht="12" customHeight="1">
      <c r="A35" s="205"/>
      <c r="B35" s="242"/>
      <c r="C35" s="1776"/>
      <c r="D35" s="1777" t="s">
        <v>466</v>
      </c>
      <c r="E35" s="252"/>
      <c r="F35" s="1772">
        <v>1240.6674534709102</v>
      </c>
      <c r="G35" s="1772">
        <v>330.55716717354261</v>
      </c>
      <c r="H35" s="1772"/>
      <c r="I35" s="1772" t="s">
        <v>9</v>
      </c>
      <c r="J35" s="1772">
        <v>173.33071741694644</v>
      </c>
      <c r="K35" s="1772"/>
      <c r="L35" s="1772">
        <v>64.723684100012747</v>
      </c>
      <c r="M35" s="1772">
        <v>425.39584451931387</v>
      </c>
      <c r="N35" s="1772"/>
      <c r="O35" s="1772">
        <v>220.28477888014197</v>
      </c>
      <c r="P35" s="1772">
        <v>3.6315789473684212</v>
      </c>
      <c r="Q35" s="1772"/>
      <c r="R35" s="1772" t="s">
        <v>9</v>
      </c>
      <c r="S35" s="1772">
        <v>22.743682433584556</v>
      </c>
      <c r="T35" s="1760"/>
      <c r="U35" s="1761"/>
      <c r="V35" s="1768"/>
      <c r="W35" s="1768"/>
    </row>
    <row r="36" spans="1:36" ht="12" customHeight="1">
      <c r="A36" s="205"/>
      <c r="B36" s="207"/>
      <c r="C36" s="1776"/>
      <c r="D36" s="1777" t="s">
        <v>681</v>
      </c>
      <c r="E36" s="252"/>
      <c r="F36" s="1772">
        <v>13725.180433608522</v>
      </c>
      <c r="G36" s="1772">
        <v>3890.5803051806283</v>
      </c>
      <c r="H36" s="1772"/>
      <c r="I36" s="1772">
        <v>92.88728356646952</v>
      </c>
      <c r="J36" s="1772">
        <v>1293.7736865499035</v>
      </c>
      <c r="K36" s="1772"/>
      <c r="L36" s="1772">
        <v>382.1164202818631</v>
      </c>
      <c r="M36" s="1772">
        <v>5164.9572106307387</v>
      </c>
      <c r="N36" s="1772"/>
      <c r="O36" s="1772">
        <v>2272.1668986989298</v>
      </c>
      <c r="P36" s="1772">
        <v>82.454639776371522</v>
      </c>
      <c r="Q36" s="1772"/>
      <c r="R36" s="1772">
        <v>69.990890647190099</v>
      </c>
      <c r="S36" s="1772">
        <v>476.25309827643895</v>
      </c>
      <c r="T36" s="1760"/>
      <c r="U36" s="1761"/>
      <c r="V36" s="1768"/>
      <c r="W36" s="1768"/>
    </row>
    <row r="37" spans="1:36" ht="12" customHeight="1">
      <c r="A37" s="205"/>
      <c r="B37" s="207"/>
      <c r="C37" s="1776"/>
      <c r="D37" s="1777" t="s">
        <v>682</v>
      </c>
      <c r="E37" s="252"/>
      <c r="F37" s="1772">
        <v>247.53388869552671</v>
      </c>
      <c r="G37" s="1772">
        <v>43.271419330388447</v>
      </c>
      <c r="H37" s="1772"/>
      <c r="I37" s="1772">
        <v>13.03404255319149</v>
      </c>
      <c r="J37" s="1772">
        <v>27.735763822612459</v>
      </c>
      <c r="K37" s="1772"/>
      <c r="L37" s="1772">
        <v>19.660041644906869</v>
      </c>
      <c r="M37" s="1772">
        <v>67.343987535617515</v>
      </c>
      <c r="N37" s="1772"/>
      <c r="O37" s="1772">
        <v>45.413822895452768</v>
      </c>
      <c r="P37" s="1772" t="s">
        <v>9</v>
      </c>
      <c r="Q37" s="1772"/>
      <c r="R37" s="1772" t="s">
        <v>9</v>
      </c>
      <c r="S37" s="1772">
        <v>31.074810913357133</v>
      </c>
      <c r="T37" s="1760"/>
      <c r="U37" s="1761"/>
      <c r="V37" s="1768"/>
      <c r="W37" s="1768"/>
    </row>
    <row r="38" spans="1:36" ht="12" customHeight="1">
      <c r="A38" s="205"/>
      <c r="B38" s="207"/>
      <c r="C38" s="1776"/>
      <c r="D38" s="1777" t="s">
        <v>683</v>
      </c>
      <c r="E38" s="370"/>
      <c r="F38" s="1772">
        <v>1370.7238746856822</v>
      </c>
      <c r="G38" s="1772">
        <v>228.8167427941315</v>
      </c>
      <c r="H38" s="1772"/>
      <c r="I38" s="1772">
        <v>7.583333333333333</v>
      </c>
      <c r="J38" s="1772">
        <v>192.83655953595965</v>
      </c>
      <c r="K38" s="1772"/>
      <c r="L38" s="1772">
        <v>49.708123885710435</v>
      </c>
      <c r="M38" s="1772">
        <v>531.81313700301143</v>
      </c>
      <c r="N38" s="1772"/>
      <c r="O38" s="1772">
        <v>281.13685206881854</v>
      </c>
      <c r="P38" s="1772">
        <v>7.2631578947368425</v>
      </c>
      <c r="Q38" s="1772"/>
      <c r="R38" s="1772">
        <v>10.35377358490566</v>
      </c>
      <c r="S38" s="1772">
        <v>61.212194585075949</v>
      </c>
      <c r="T38" s="1760"/>
      <c r="U38" s="1761"/>
      <c r="V38" s="1768"/>
      <c r="W38" s="1768"/>
    </row>
    <row r="39" spans="1:36" s="243" customFormat="1" ht="12" customHeight="1">
      <c r="A39" s="241"/>
      <c r="B39" s="207"/>
      <c r="C39" s="1776"/>
      <c r="D39" s="1777" t="s">
        <v>684</v>
      </c>
      <c r="E39" s="1778"/>
      <c r="F39" s="1772">
        <v>3009.3077802328103</v>
      </c>
      <c r="G39" s="1772">
        <v>811.26241033062138</v>
      </c>
      <c r="H39" s="1772"/>
      <c r="I39" s="1772">
        <v>16.987681159420291</v>
      </c>
      <c r="J39" s="1772">
        <v>278.4211986190964</v>
      </c>
      <c r="K39" s="1772"/>
      <c r="L39" s="1772">
        <v>66.957244681841459</v>
      </c>
      <c r="M39" s="1772">
        <v>1154.2438530399336</v>
      </c>
      <c r="N39" s="1772"/>
      <c r="O39" s="1772">
        <v>554.52080762769356</v>
      </c>
      <c r="P39" s="1772">
        <v>36.517676767676768</v>
      </c>
      <c r="Q39" s="1772"/>
      <c r="R39" s="1772">
        <v>10.410225197808886</v>
      </c>
      <c r="S39" s="1772">
        <v>79.986682808716708</v>
      </c>
      <c r="T39" s="1760"/>
      <c r="U39" s="1761"/>
      <c r="V39" s="1768"/>
      <c r="W39" s="1768"/>
      <c r="X39" s="1779"/>
      <c r="Y39" s="1779"/>
      <c r="Z39" s="1779"/>
      <c r="AA39" s="1779"/>
      <c r="AB39" s="1779"/>
      <c r="AC39" s="1779"/>
      <c r="AD39" s="1779"/>
      <c r="AE39" s="1779"/>
      <c r="AF39" s="1779"/>
      <c r="AG39" s="1779"/>
      <c r="AH39" s="1779"/>
      <c r="AI39" s="1779"/>
      <c r="AJ39" s="1779"/>
    </row>
    <row r="40" spans="1:36" ht="12" customHeight="1">
      <c r="A40" s="205"/>
      <c r="B40" s="242"/>
      <c r="C40" s="1776"/>
      <c r="D40" s="1777" t="s">
        <v>685</v>
      </c>
      <c r="E40" s="252"/>
      <c r="F40" s="1772">
        <v>1924.7289597704428</v>
      </c>
      <c r="G40" s="1772">
        <v>589.68744316209359</v>
      </c>
      <c r="H40" s="1772"/>
      <c r="I40" s="1772">
        <v>22.287072856221791</v>
      </c>
      <c r="J40" s="1772">
        <v>200.2455684212415</v>
      </c>
      <c r="K40" s="1772"/>
      <c r="L40" s="1772">
        <v>55.497508754763622</v>
      </c>
      <c r="M40" s="1772">
        <v>714.45909449616875</v>
      </c>
      <c r="N40" s="1772"/>
      <c r="O40" s="1772">
        <v>269.86102234149894</v>
      </c>
      <c r="P40" s="1772">
        <v>4.041666666666667</v>
      </c>
      <c r="Q40" s="1772"/>
      <c r="R40" s="1772">
        <v>10.410225197808886</v>
      </c>
      <c r="S40" s="1772">
        <v>58.239357873979031</v>
      </c>
      <c r="T40" s="1760"/>
      <c r="U40" s="1761"/>
      <c r="V40" s="1768"/>
      <c r="W40" s="1768"/>
    </row>
    <row r="41" spans="1:36" ht="12" customHeight="1">
      <c r="A41" s="205"/>
      <c r="B41" s="207"/>
      <c r="C41" s="1776"/>
      <c r="D41" s="1777" t="s">
        <v>686</v>
      </c>
      <c r="E41" s="252"/>
      <c r="F41" s="1772">
        <v>393.84899223824323</v>
      </c>
      <c r="G41" s="1772">
        <v>93.819592911400733</v>
      </c>
      <c r="H41" s="1772"/>
      <c r="I41" s="1772" t="s">
        <v>9</v>
      </c>
      <c r="J41" s="1772">
        <v>18.485856681034484</v>
      </c>
      <c r="K41" s="1772"/>
      <c r="L41" s="1772">
        <v>8.1999999999999993</v>
      </c>
      <c r="M41" s="1772">
        <v>139.38131067684807</v>
      </c>
      <c r="N41" s="1772"/>
      <c r="O41" s="1772">
        <v>93.493292345596387</v>
      </c>
      <c r="P41" s="1772">
        <v>11.083333333333332</v>
      </c>
      <c r="Q41" s="1772"/>
      <c r="R41" s="1772">
        <v>6.6037735849056602</v>
      </c>
      <c r="S41" s="1772">
        <v>22.781832705124685</v>
      </c>
      <c r="T41" s="1760"/>
      <c r="U41" s="1761"/>
      <c r="V41" s="1768"/>
      <c r="W41" s="1768"/>
    </row>
    <row r="42" spans="1:36" ht="12" customHeight="1">
      <c r="A42" s="205"/>
      <c r="B42" s="207"/>
      <c r="C42" s="1776"/>
      <c r="D42" s="1777" t="s">
        <v>468</v>
      </c>
      <c r="E42" s="252"/>
      <c r="F42" s="1772">
        <v>4578.46057582918</v>
      </c>
      <c r="G42" s="1772">
        <v>623.37975810584373</v>
      </c>
      <c r="H42" s="1772"/>
      <c r="I42" s="1772">
        <v>43.363536201064804</v>
      </c>
      <c r="J42" s="1772">
        <v>544.4852419701424</v>
      </c>
      <c r="K42" s="1772"/>
      <c r="L42" s="1772">
        <v>100.51618908625909</v>
      </c>
      <c r="M42" s="1772">
        <v>2368.0945263445401</v>
      </c>
      <c r="N42" s="1772"/>
      <c r="O42" s="1772">
        <v>752.06522667283059</v>
      </c>
      <c r="P42" s="1772">
        <v>11.881578947368421</v>
      </c>
      <c r="Q42" s="1772"/>
      <c r="R42" s="1772">
        <v>37.893880536777317</v>
      </c>
      <c r="S42" s="1772">
        <v>96.780637964358661</v>
      </c>
      <c r="T42" s="1760"/>
      <c r="U42" s="1761"/>
      <c r="V42" s="1768"/>
      <c r="W42" s="1768"/>
    </row>
    <row r="43" spans="1:36" ht="12" customHeight="1">
      <c r="A43" s="205"/>
      <c r="B43" s="207"/>
      <c r="C43" s="1776"/>
      <c r="D43" s="1777" t="s">
        <v>469</v>
      </c>
      <c r="E43" s="252"/>
      <c r="F43" s="1772">
        <v>722.94326082317684</v>
      </c>
      <c r="G43" s="1772">
        <v>117.29895272575733</v>
      </c>
      <c r="H43" s="1772"/>
      <c r="I43" s="1772">
        <v>14.595286572330247</v>
      </c>
      <c r="J43" s="1772">
        <v>113.34080907401241</v>
      </c>
      <c r="K43" s="1772"/>
      <c r="L43" s="1772">
        <v>33.549285087453853</v>
      </c>
      <c r="M43" s="1772">
        <v>313.18692368173339</v>
      </c>
      <c r="N43" s="1772"/>
      <c r="O43" s="1772">
        <v>116.20590719408786</v>
      </c>
      <c r="P43" s="1772">
        <v>2.6666666666666665</v>
      </c>
      <c r="Q43" s="1772"/>
      <c r="R43" s="1772">
        <v>3.806451612903226</v>
      </c>
      <c r="S43" s="1772">
        <v>8.2929782082324461</v>
      </c>
      <c r="T43" s="1760"/>
      <c r="U43" s="1761"/>
      <c r="V43" s="1768"/>
      <c r="W43" s="1768"/>
    </row>
    <row r="44" spans="1:36" ht="12" customHeight="1">
      <c r="A44" s="205"/>
      <c r="B44" s="207"/>
      <c r="C44" s="1776"/>
      <c r="D44" s="1777" t="s">
        <v>687</v>
      </c>
      <c r="E44" s="370"/>
      <c r="F44" s="1772">
        <v>1799.4479258155327</v>
      </c>
      <c r="G44" s="1772">
        <v>438.67222825520139</v>
      </c>
      <c r="H44" s="1772"/>
      <c r="I44" s="1772">
        <v>18.862830431979368</v>
      </c>
      <c r="J44" s="1772">
        <v>264.76694898364337</v>
      </c>
      <c r="K44" s="1772"/>
      <c r="L44" s="1772">
        <v>22.068790115532735</v>
      </c>
      <c r="M44" s="1772">
        <v>633.05919494048555</v>
      </c>
      <c r="N44" s="1772"/>
      <c r="O44" s="1772">
        <v>311.09139267679018</v>
      </c>
      <c r="P44" s="1772">
        <v>22.890201309725928</v>
      </c>
      <c r="Q44" s="1772"/>
      <c r="R44" s="1772">
        <v>20.24355853114222</v>
      </c>
      <c r="S44" s="1772">
        <v>67.792780571032694</v>
      </c>
      <c r="T44" s="1760"/>
      <c r="U44" s="1761"/>
      <c r="V44" s="1768"/>
      <c r="W44" s="1768"/>
    </row>
    <row r="45" spans="1:36" ht="12" customHeight="1">
      <c r="A45" s="205"/>
      <c r="B45" s="207"/>
      <c r="D45" s="1771" t="s">
        <v>688</v>
      </c>
      <c r="E45" s="1778"/>
      <c r="F45" s="1772">
        <v>209.91458715005132</v>
      </c>
      <c r="G45" s="1772">
        <v>29.512847404299947</v>
      </c>
      <c r="H45" s="1772"/>
      <c r="I45" s="1772">
        <v>2</v>
      </c>
      <c r="J45" s="1772">
        <v>27.983870967741936</v>
      </c>
      <c r="K45" s="1772"/>
      <c r="L45" s="1772">
        <v>8.7177419354838719</v>
      </c>
      <c r="M45" s="1772">
        <v>94.968962537050587</v>
      </c>
      <c r="N45" s="1772"/>
      <c r="O45" s="1772">
        <v>46.731164305474941</v>
      </c>
      <c r="P45" s="1772" t="s">
        <v>9</v>
      </c>
      <c r="Q45" s="1772"/>
      <c r="R45" s="1772" t="s">
        <v>9</v>
      </c>
      <c r="S45" s="1772" t="s">
        <v>9</v>
      </c>
      <c r="T45" s="1760"/>
      <c r="U45" s="1761"/>
      <c r="V45" s="1768"/>
      <c r="W45" s="1768"/>
    </row>
    <row r="46" spans="1:36" s="243" customFormat="1" ht="12" customHeight="1">
      <c r="A46" s="241"/>
      <c r="B46" s="242"/>
      <c r="C46" s="1784"/>
      <c r="D46" s="1771" t="s">
        <v>689</v>
      </c>
      <c r="E46" s="1778"/>
      <c r="F46" s="1772">
        <v>2862.1685866884986</v>
      </c>
      <c r="G46" s="1772">
        <v>383.97934724426045</v>
      </c>
      <c r="H46" s="1772"/>
      <c r="I46" s="1772">
        <v>31.106769825918764</v>
      </c>
      <c r="J46" s="1772">
        <v>460.1504546297819</v>
      </c>
      <c r="K46" s="1772"/>
      <c r="L46" s="1772">
        <v>135.63610233412794</v>
      </c>
      <c r="M46" s="1772">
        <v>1016.0637946246552</v>
      </c>
      <c r="N46" s="1772"/>
      <c r="O46" s="1772">
        <v>717.1903043843331</v>
      </c>
      <c r="P46" s="1772">
        <v>20.0103668261563</v>
      </c>
      <c r="Q46" s="1772"/>
      <c r="R46" s="1772">
        <v>19.509803921568626</v>
      </c>
      <c r="S46" s="1772">
        <v>78.521642897691066</v>
      </c>
      <c r="T46" s="1760"/>
      <c r="U46" s="1761"/>
      <c r="V46" s="1768"/>
      <c r="W46" s="1768"/>
      <c r="X46" s="1779"/>
      <c r="Y46" s="1779"/>
      <c r="Z46" s="1779"/>
      <c r="AA46" s="1779"/>
      <c r="AB46" s="1779"/>
      <c r="AC46" s="1779"/>
      <c r="AD46" s="1779"/>
      <c r="AE46" s="1779"/>
      <c r="AF46" s="1779"/>
      <c r="AG46" s="1779"/>
      <c r="AH46" s="1779"/>
      <c r="AI46" s="1779"/>
      <c r="AJ46" s="1779"/>
    </row>
    <row r="47" spans="1:36" s="243" customFormat="1" ht="12" customHeight="1">
      <c r="A47" s="241"/>
      <c r="B47" s="242"/>
      <c r="C47" s="1784"/>
      <c r="D47" s="1771" t="s">
        <v>470</v>
      </c>
      <c r="E47" s="1778"/>
      <c r="F47" s="1772">
        <v>44303.687073120964</v>
      </c>
      <c r="G47" s="1772">
        <v>7671.7861377860954</v>
      </c>
      <c r="H47" s="1772"/>
      <c r="I47" s="1772">
        <v>361.41057586663749</v>
      </c>
      <c r="J47" s="1772">
        <v>7034.1360910396406</v>
      </c>
      <c r="K47" s="1772"/>
      <c r="L47" s="1772">
        <v>1857.6333226533213</v>
      </c>
      <c r="M47" s="1772">
        <v>14194.716691106965</v>
      </c>
      <c r="N47" s="1772"/>
      <c r="O47" s="1772">
        <v>10905.888757988338</v>
      </c>
      <c r="P47" s="1772">
        <v>532.73261055705689</v>
      </c>
      <c r="Q47" s="1772"/>
      <c r="R47" s="1772">
        <v>286.48587169536489</v>
      </c>
      <c r="S47" s="1772">
        <v>1458.8970144270113</v>
      </c>
      <c r="T47" s="1760"/>
      <c r="U47" s="1761"/>
      <c r="V47" s="1768"/>
      <c r="W47" s="1768"/>
      <c r="X47" s="1779"/>
      <c r="Y47" s="1779"/>
      <c r="Z47" s="1779"/>
      <c r="AA47" s="1779"/>
      <c r="AB47" s="1779"/>
      <c r="AC47" s="1779"/>
      <c r="AD47" s="1779"/>
      <c r="AE47" s="1779"/>
      <c r="AF47" s="1779"/>
      <c r="AG47" s="1779"/>
      <c r="AH47" s="1779"/>
      <c r="AI47" s="1779"/>
      <c r="AJ47" s="1779"/>
    </row>
    <row r="48" spans="1:36" s="243" customFormat="1" ht="12" customHeight="1">
      <c r="A48" s="241"/>
      <c r="B48" s="242"/>
      <c r="C48" s="1784"/>
      <c r="D48" s="1771" t="s">
        <v>690</v>
      </c>
      <c r="E48" s="1778"/>
      <c r="F48" s="1772">
        <v>33942.338867725157</v>
      </c>
      <c r="G48" s="1772">
        <v>4440.9837049730177</v>
      </c>
      <c r="H48" s="1772"/>
      <c r="I48" s="1772">
        <v>415.65810899153797</v>
      </c>
      <c r="J48" s="1772">
        <v>5367.9850330179333</v>
      </c>
      <c r="K48" s="1772"/>
      <c r="L48" s="1772">
        <v>1159.9411548318424</v>
      </c>
      <c r="M48" s="1772">
        <v>12650.949654366626</v>
      </c>
      <c r="N48" s="1772"/>
      <c r="O48" s="1772">
        <v>8063.0239505502122</v>
      </c>
      <c r="P48" s="1772">
        <v>393.90877005377354</v>
      </c>
      <c r="Q48" s="1772"/>
      <c r="R48" s="1772">
        <v>310.50048447310093</v>
      </c>
      <c r="S48" s="1772">
        <v>1139.388006466859</v>
      </c>
      <c r="T48" s="1760"/>
      <c r="U48" s="1761"/>
      <c r="V48" s="1768"/>
      <c r="W48" s="1768"/>
      <c r="X48" s="1779"/>
      <c r="Y48" s="1779"/>
      <c r="Z48" s="1779"/>
      <c r="AA48" s="1779"/>
      <c r="AB48" s="1779"/>
      <c r="AC48" s="1779"/>
      <c r="AD48" s="1779"/>
      <c r="AE48" s="1779"/>
      <c r="AF48" s="1779"/>
      <c r="AG48" s="1779"/>
      <c r="AH48" s="1779"/>
      <c r="AI48" s="1779"/>
      <c r="AJ48" s="1779"/>
    </row>
    <row r="49" spans="1:36" ht="12" customHeight="1">
      <c r="A49" s="205"/>
      <c r="B49" s="207"/>
      <c r="C49" s="966"/>
      <c r="D49" s="1771" t="s">
        <v>471</v>
      </c>
      <c r="E49" s="252"/>
      <c r="F49" s="1772">
        <v>10323.09342223571</v>
      </c>
      <c r="G49" s="1772">
        <v>1656.4329405988569</v>
      </c>
      <c r="H49" s="1772"/>
      <c r="I49" s="1772">
        <v>118.38867884490845</v>
      </c>
      <c r="J49" s="1772">
        <v>1795.1644497167283</v>
      </c>
      <c r="K49" s="1772"/>
      <c r="L49" s="1772">
        <v>382.98883679297342</v>
      </c>
      <c r="M49" s="1772">
        <v>2539.549297684981</v>
      </c>
      <c r="N49" s="1772"/>
      <c r="O49" s="1772">
        <v>3039.8866375900093</v>
      </c>
      <c r="P49" s="1772">
        <v>342.40146005499957</v>
      </c>
      <c r="Q49" s="1772"/>
      <c r="R49" s="1772">
        <v>20.983333333333334</v>
      </c>
      <c r="S49" s="1772">
        <v>427.29778761894914</v>
      </c>
      <c r="T49" s="1760"/>
      <c r="U49" s="1761"/>
      <c r="V49" s="1768"/>
      <c r="W49" s="1768"/>
    </row>
    <row r="50" spans="1:36" ht="12" customHeight="1">
      <c r="A50" s="205"/>
      <c r="B50" s="207"/>
      <c r="C50" s="966"/>
      <c r="D50" s="1771" t="s">
        <v>691</v>
      </c>
      <c r="E50" s="213"/>
      <c r="F50" s="1772">
        <v>12171.827575913812</v>
      </c>
      <c r="G50" s="1772">
        <v>804.07416007105371</v>
      </c>
      <c r="H50" s="1772"/>
      <c r="I50" s="1772">
        <v>70.035251972332645</v>
      </c>
      <c r="J50" s="1772">
        <v>1554.8565484958363</v>
      </c>
      <c r="K50" s="1772"/>
      <c r="L50" s="1772">
        <v>419.7478835411672</v>
      </c>
      <c r="M50" s="1772">
        <v>5407.8505876524086</v>
      </c>
      <c r="N50" s="1772"/>
      <c r="O50" s="1772">
        <v>3108.0927733290955</v>
      </c>
      <c r="P50" s="1772">
        <v>286.51803064095913</v>
      </c>
      <c r="Q50" s="1772"/>
      <c r="R50" s="1772">
        <v>116.83854476887309</v>
      </c>
      <c r="S50" s="1772">
        <v>403.81379544212888</v>
      </c>
      <c r="T50" s="1760"/>
      <c r="U50" s="1761"/>
      <c r="V50" s="1768"/>
      <c r="W50" s="1768"/>
    </row>
    <row r="51" spans="1:36" ht="12" customHeight="1">
      <c r="A51" s="205"/>
      <c r="B51" s="207"/>
      <c r="C51" s="966"/>
      <c r="D51" s="1771" t="s">
        <v>692</v>
      </c>
      <c r="E51" s="213"/>
      <c r="F51" s="1772">
        <v>638.4175473957381</v>
      </c>
      <c r="G51" s="1772">
        <v>77.093713373899575</v>
      </c>
      <c r="H51" s="1772"/>
      <c r="I51" s="1772">
        <v>7.6363636363636367</v>
      </c>
      <c r="J51" s="1772">
        <v>105.60550218390212</v>
      </c>
      <c r="K51" s="1772"/>
      <c r="L51" s="1772">
        <v>27.955131741505372</v>
      </c>
      <c r="M51" s="1772">
        <v>190.38118289528265</v>
      </c>
      <c r="N51" s="1772"/>
      <c r="O51" s="1772">
        <v>176.53177942031374</v>
      </c>
      <c r="P51" s="1772">
        <v>10.371428571428572</v>
      </c>
      <c r="Q51" s="1772"/>
      <c r="R51" s="1772">
        <v>7.6037735849056602</v>
      </c>
      <c r="S51" s="1772">
        <v>35.238671988136751</v>
      </c>
      <c r="T51" s="1760"/>
      <c r="U51" s="1761"/>
      <c r="V51" s="1768"/>
      <c r="W51" s="1768"/>
    </row>
    <row r="52" spans="1:36" ht="12" customHeight="1">
      <c r="A52" s="205"/>
      <c r="B52" s="207"/>
      <c r="C52" s="966"/>
      <c r="D52" s="1771" t="s">
        <v>693</v>
      </c>
      <c r="E52" s="213"/>
      <c r="F52" s="1772">
        <v>789.65435287541447</v>
      </c>
      <c r="G52" s="1772">
        <v>65.592870218637671</v>
      </c>
      <c r="H52" s="1772"/>
      <c r="I52" s="1772" t="s">
        <v>9</v>
      </c>
      <c r="J52" s="1772">
        <v>96.158149848288033</v>
      </c>
      <c r="K52" s="1772"/>
      <c r="L52" s="1772">
        <v>20.297602739726024</v>
      </c>
      <c r="M52" s="1772">
        <v>220.2131762885773</v>
      </c>
      <c r="N52" s="1772"/>
      <c r="O52" s="1772">
        <v>317.75439128354867</v>
      </c>
      <c r="P52" s="1772">
        <v>20.972222222222221</v>
      </c>
      <c r="Q52" s="1772"/>
      <c r="R52" s="1772">
        <v>9.0666666666666664</v>
      </c>
      <c r="S52" s="1772">
        <v>39.599273607748188</v>
      </c>
      <c r="T52" s="1760"/>
      <c r="U52" s="1761"/>
      <c r="V52" s="1768"/>
      <c r="W52" s="1768"/>
    </row>
    <row r="53" spans="1:36" ht="12" customHeight="1">
      <c r="A53" s="205"/>
      <c r="B53" s="207"/>
      <c r="C53" s="966"/>
      <c r="D53" s="1771" t="s">
        <v>474</v>
      </c>
      <c r="E53" s="213"/>
      <c r="F53" s="1772">
        <v>977.39649703747796</v>
      </c>
      <c r="G53" s="1772">
        <v>143.76376167338401</v>
      </c>
      <c r="H53" s="1772"/>
      <c r="I53" s="1772">
        <v>13.03404255319149</v>
      </c>
      <c r="J53" s="1772">
        <v>184.36682970550825</v>
      </c>
      <c r="K53" s="1772"/>
      <c r="L53" s="1772">
        <v>22.27226107226107</v>
      </c>
      <c r="M53" s="1772">
        <v>279.46964244546308</v>
      </c>
      <c r="N53" s="1772"/>
      <c r="O53" s="1772">
        <v>252.08558277718348</v>
      </c>
      <c r="P53" s="1772">
        <v>21.942105263157892</v>
      </c>
      <c r="Q53" s="1772"/>
      <c r="R53" s="1772">
        <v>10.287581699346404</v>
      </c>
      <c r="S53" s="1772">
        <v>50.174689847981831</v>
      </c>
      <c r="T53" s="1760"/>
      <c r="U53" s="1761"/>
      <c r="V53" s="1768"/>
      <c r="W53" s="1768"/>
    </row>
    <row r="54" spans="1:36" ht="12" customHeight="1">
      <c r="A54" s="205"/>
      <c r="B54" s="207"/>
      <c r="C54" s="966"/>
      <c r="D54" s="1771" t="s">
        <v>694</v>
      </c>
      <c r="E54" s="213"/>
      <c r="F54" s="1772">
        <v>2243.6871233432094</v>
      </c>
      <c r="G54" s="1772">
        <v>271.768810318541</v>
      </c>
      <c r="H54" s="1772"/>
      <c r="I54" s="1772">
        <v>33.856866914761653</v>
      </c>
      <c r="J54" s="1772">
        <v>284.34873801629578</v>
      </c>
      <c r="K54" s="1772"/>
      <c r="L54" s="1772">
        <v>69.425580584565068</v>
      </c>
      <c r="M54" s="1772">
        <v>689.17390352227119</v>
      </c>
      <c r="N54" s="1772"/>
      <c r="O54" s="1772">
        <v>772.18320225965988</v>
      </c>
      <c r="P54" s="1772">
        <v>32.438909774436091</v>
      </c>
      <c r="Q54" s="1772"/>
      <c r="R54" s="1772">
        <v>23.180665449381216</v>
      </c>
      <c r="S54" s="1772">
        <v>67.310446503293008</v>
      </c>
      <c r="T54" s="1760"/>
      <c r="U54" s="1761"/>
      <c r="V54" s="1768"/>
      <c r="W54" s="1768"/>
    </row>
    <row r="55" spans="1:36" ht="12" customHeight="1">
      <c r="A55" s="205"/>
      <c r="B55" s="207"/>
      <c r="C55" s="966"/>
      <c r="D55" s="1771" t="s">
        <v>695</v>
      </c>
      <c r="E55" s="213"/>
      <c r="F55" s="1772">
        <v>13320.870662376099</v>
      </c>
      <c r="G55" s="1772">
        <v>1925.5500157053402</v>
      </c>
      <c r="H55" s="1772"/>
      <c r="I55" s="1772">
        <v>173.98410682515063</v>
      </c>
      <c r="J55" s="1772">
        <v>1975.9919651182238</v>
      </c>
      <c r="K55" s="1772"/>
      <c r="L55" s="1772">
        <v>466.44180438823145</v>
      </c>
      <c r="M55" s="1772">
        <v>4429.467791811895</v>
      </c>
      <c r="N55" s="1772"/>
      <c r="O55" s="1772">
        <v>3370.8231321750131</v>
      </c>
      <c r="P55" s="1772">
        <v>234.23304717497336</v>
      </c>
      <c r="Q55" s="1772"/>
      <c r="R55" s="1772">
        <v>72.917483741500078</v>
      </c>
      <c r="S55" s="1772">
        <v>671.4613154357819</v>
      </c>
      <c r="T55" s="1760"/>
      <c r="U55" s="1761"/>
      <c r="V55" s="1768"/>
      <c r="W55" s="1768"/>
    </row>
    <row r="56" spans="1:36" ht="12" customHeight="1">
      <c r="A56" s="205"/>
      <c r="B56" s="207"/>
      <c r="C56" s="966"/>
      <c r="D56" s="1771" t="s">
        <v>696</v>
      </c>
      <c r="E56" s="213"/>
      <c r="F56" s="1772">
        <v>7609.9065223649914</v>
      </c>
      <c r="G56" s="1772">
        <v>1038.3514765712785</v>
      </c>
      <c r="H56" s="1772"/>
      <c r="I56" s="1772">
        <v>64.875914533809265</v>
      </c>
      <c r="J56" s="1772">
        <v>1051.3572430168731</v>
      </c>
      <c r="K56" s="1772"/>
      <c r="L56" s="1772">
        <v>370.35853450022091</v>
      </c>
      <c r="M56" s="1772">
        <v>2409.7299902744553</v>
      </c>
      <c r="N56" s="1772"/>
      <c r="O56" s="1772">
        <v>2211.0432339905601</v>
      </c>
      <c r="P56" s="1772">
        <v>162.03547443878512</v>
      </c>
      <c r="Q56" s="1772"/>
      <c r="R56" s="1772">
        <v>39.837106918238995</v>
      </c>
      <c r="S56" s="1772">
        <v>262.31754812076235</v>
      </c>
      <c r="T56" s="1760"/>
      <c r="U56" s="1761"/>
      <c r="V56" s="1768"/>
      <c r="W56" s="1768"/>
    </row>
    <row r="57" spans="1:36" ht="12" customHeight="1">
      <c r="A57" s="205"/>
      <c r="B57" s="207"/>
      <c r="C57" s="966"/>
      <c r="D57" s="1771" t="s">
        <v>475</v>
      </c>
      <c r="E57" s="213"/>
      <c r="F57" s="1772">
        <v>1685.8413119010479</v>
      </c>
      <c r="G57" s="1772">
        <v>132.39300963925859</v>
      </c>
      <c r="H57" s="1772"/>
      <c r="I57" s="1772">
        <v>6.083333333333333</v>
      </c>
      <c r="J57" s="1772">
        <v>236.24269101900478</v>
      </c>
      <c r="K57" s="1772"/>
      <c r="L57" s="1772">
        <v>38.439551024416247</v>
      </c>
      <c r="M57" s="1772">
        <v>492.10694541443507</v>
      </c>
      <c r="N57" s="1772"/>
      <c r="O57" s="1772">
        <v>615.79810872021426</v>
      </c>
      <c r="P57" s="1772">
        <v>83.346658312447786</v>
      </c>
      <c r="Q57" s="1772"/>
      <c r="R57" s="1772">
        <v>2</v>
      </c>
      <c r="S57" s="1772">
        <v>79.431014437937321</v>
      </c>
      <c r="T57" s="1760"/>
      <c r="U57" s="1761"/>
      <c r="V57" s="1768"/>
      <c r="W57" s="1768"/>
    </row>
    <row r="58" spans="1:36" ht="12" customHeight="1">
      <c r="A58" s="205"/>
      <c r="B58" s="207"/>
      <c r="C58" s="966"/>
      <c r="D58" s="1771" t="s">
        <v>697</v>
      </c>
      <c r="E58" s="213"/>
      <c r="F58" s="1772">
        <v>11492.569375593817</v>
      </c>
      <c r="G58" s="1772">
        <v>1067.5450789313581</v>
      </c>
      <c r="H58" s="1772"/>
      <c r="I58" s="1772">
        <v>129.50838337890528</v>
      </c>
      <c r="J58" s="1772">
        <v>2129.6998769802453</v>
      </c>
      <c r="K58" s="1772"/>
      <c r="L58" s="1772">
        <v>281.28333429352011</v>
      </c>
      <c r="M58" s="1772">
        <v>4392.0860266751024</v>
      </c>
      <c r="N58" s="1772"/>
      <c r="O58" s="1772">
        <v>2780.7659824971815</v>
      </c>
      <c r="P58" s="1772">
        <v>109.35302080959976</v>
      </c>
      <c r="Q58" s="1772"/>
      <c r="R58" s="1772">
        <v>85.243058272387685</v>
      </c>
      <c r="S58" s="1772">
        <v>517.08461375554316</v>
      </c>
      <c r="T58" s="1760"/>
      <c r="U58" s="1761"/>
      <c r="V58" s="1768"/>
      <c r="W58" s="1768"/>
    </row>
    <row r="59" spans="1:36" ht="12" customHeight="1">
      <c r="A59" s="205"/>
      <c r="B59" s="207"/>
      <c r="C59" s="966"/>
      <c r="D59" s="1771" t="s">
        <v>698</v>
      </c>
      <c r="E59" s="213"/>
      <c r="F59" s="1772">
        <v>1806.9954610530447</v>
      </c>
      <c r="G59" s="1772">
        <v>140.23454191832923</v>
      </c>
      <c r="H59" s="1772"/>
      <c r="I59" s="1772">
        <v>9.3876811594202891</v>
      </c>
      <c r="J59" s="1772">
        <v>201.96038202425294</v>
      </c>
      <c r="K59" s="1772"/>
      <c r="L59" s="1772">
        <v>89.853665992271189</v>
      </c>
      <c r="M59" s="1772">
        <v>335.85246293565632</v>
      </c>
      <c r="N59" s="1772"/>
      <c r="O59" s="1772">
        <v>961.79838971541062</v>
      </c>
      <c r="P59" s="1772">
        <v>34.868055555555557</v>
      </c>
      <c r="Q59" s="1772"/>
      <c r="R59" s="1772">
        <v>5</v>
      </c>
      <c r="S59" s="1772">
        <v>28.040281752146164</v>
      </c>
      <c r="T59" s="1760"/>
      <c r="U59" s="1761"/>
      <c r="V59" s="1768"/>
      <c r="W59" s="1768"/>
    </row>
    <row r="60" spans="1:36" ht="12" customHeight="1">
      <c r="A60" s="205"/>
      <c r="B60" s="207"/>
      <c r="C60" s="966"/>
      <c r="D60" s="1771" t="s">
        <v>476</v>
      </c>
      <c r="E60" s="213"/>
      <c r="F60" s="1772">
        <v>3714.0613955168046</v>
      </c>
      <c r="G60" s="1772">
        <v>327.23102496581151</v>
      </c>
      <c r="H60" s="1772"/>
      <c r="I60" s="1772">
        <v>42.293999263148201</v>
      </c>
      <c r="J60" s="1772">
        <v>580.3467365965555</v>
      </c>
      <c r="K60" s="1772"/>
      <c r="L60" s="1772">
        <v>81.231936988544831</v>
      </c>
      <c r="M60" s="1772">
        <v>1458.0097381894693</v>
      </c>
      <c r="N60" s="1772"/>
      <c r="O60" s="1772">
        <v>1039.4637833522397</v>
      </c>
      <c r="P60" s="1772">
        <v>70.271595655806181</v>
      </c>
      <c r="Q60" s="1772"/>
      <c r="R60" s="1772">
        <v>12.937106918238992</v>
      </c>
      <c r="S60" s="1772">
        <v>102.27547358699036</v>
      </c>
      <c r="T60" s="1760"/>
      <c r="U60" s="1761"/>
      <c r="V60" s="1768"/>
      <c r="W60" s="1768"/>
    </row>
    <row r="61" spans="1:36" ht="12" customHeight="1">
      <c r="A61" s="205"/>
      <c r="B61" s="207"/>
      <c r="C61" s="966"/>
      <c r="D61" s="1771" t="s">
        <v>699</v>
      </c>
      <c r="E61" s="213"/>
      <c r="F61" s="1772">
        <v>1180.214347783266</v>
      </c>
      <c r="G61" s="1772">
        <v>74.787573362303959</v>
      </c>
      <c r="H61" s="1772"/>
      <c r="I61" s="1772">
        <v>5.2340425531914896</v>
      </c>
      <c r="J61" s="1772">
        <v>153.91454753982671</v>
      </c>
      <c r="K61" s="1772"/>
      <c r="L61" s="1772">
        <v>63.968897768897762</v>
      </c>
      <c r="M61" s="1772">
        <v>420.27104021994541</v>
      </c>
      <c r="N61" s="1772"/>
      <c r="O61" s="1772">
        <v>396.63208928073425</v>
      </c>
      <c r="P61" s="1772">
        <v>27.265636918382913</v>
      </c>
      <c r="Q61" s="1772"/>
      <c r="R61" s="1772">
        <v>2</v>
      </c>
      <c r="S61" s="1772">
        <v>36.140520139984901</v>
      </c>
      <c r="T61" s="1760"/>
      <c r="U61" s="1761"/>
      <c r="V61" s="1768"/>
      <c r="W61" s="1768"/>
    </row>
    <row r="62" spans="1:36" ht="12" customHeight="1">
      <c r="A62" s="205"/>
      <c r="B62" s="207"/>
      <c r="C62" s="966"/>
      <c r="D62" s="1771" t="s">
        <v>700</v>
      </c>
      <c r="E62" s="213"/>
      <c r="F62" s="1772">
        <v>19.751630509121352</v>
      </c>
      <c r="G62" s="1772" t="s">
        <v>9</v>
      </c>
      <c r="H62" s="1772"/>
      <c r="I62" s="1772" t="s">
        <v>9</v>
      </c>
      <c r="J62" s="1772">
        <v>5.9733840304182513</v>
      </c>
      <c r="K62" s="1772"/>
      <c r="L62" s="1772" t="s">
        <v>9</v>
      </c>
      <c r="M62" s="1772" t="s">
        <v>9</v>
      </c>
      <c r="N62" s="1772"/>
      <c r="O62" s="1772">
        <v>11.111579812036434</v>
      </c>
      <c r="P62" s="1772">
        <v>2.6666666666666665</v>
      </c>
      <c r="Q62" s="1772"/>
      <c r="R62" s="1772" t="s">
        <v>9</v>
      </c>
      <c r="S62" s="1772" t="s">
        <v>9</v>
      </c>
      <c r="T62" s="1760"/>
      <c r="U62" s="1761"/>
      <c r="V62" s="1768"/>
      <c r="W62" s="1768"/>
    </row>
    <row r="63" spans="1:36" ht="12" customHeight="1">
      <c r="A63" s="205"/>
      <c r="B63" s="207"/>
      <c r="C63" s="966"/>
      <c r="D63" s="1771" t="s">
        <v>659</v>
      </c>
      <c r="E63" s="213"/>
      <c r="F63" s="1772">
        <v>333.32127836628149</v>
      </c>
      <c r="G63" s="1772">
        <v>38.505910315182312</v>
      </c>
      <c r="H63" s="1772"/>
      <c r="I63" s="1772">
        <v>8</v>
      </c>
      <c r="J63" s="1772">
        <v>64.585257285706149</v>
      </c>
      <c r="K63" s="1772"/>
      <c r="L63" s="1772">
        <v>10.461538461538462</v>
      </c>
      <c r="M63" s="1772">
        <v>55.16741904212352</v>
      </c>
      <c r="N63" s="1772"/>
      <c r="O63" s="1772">
        <v>73.73176660279438</v>
      </c>
      <c r="P63" s="1772">
        <v>25.875</v>
      </c>
      <c r="Q63" s="1772"/>
      <c r="R63" s="1772">
        <v>16</v>
      </c>
      <c r="S63" s="1772">
        <v>40.994386658936669</v>
      </c>
      <c r="T63" s="1760"/>
      <c r="U63" s="1761"/>
      <c r="V63" s="1768"/>
      <c r="W63" s="1768"/>
    </row>
    <row r="64" spans="1:36" s="249" customFormat="1" ht="13.5" customHeight="1">
      <c r="A64" s="247"/>
      <c r="B64" s="1785"/>
      <c r="C64" s="1786" t="s">
        <v>701</v>
      </c>
      <c r="D64" s="1786"/>
      <c r="E64" s="1786"/>
      <c r="F64" s="1786"/>
      <c r="G64" s="1786"/>
      <c r="H64" s="1786"/>
      <c r="I64" s="1786"/>
      <c r="J64" s="1786"/>
      <c r="K64" s="1786"/>
      <c r="L64" s="1786"/>
      <c r="M64" s="1786"/>
      <c r="N64" s="1786"/>
      <c r="O64" s="1786"/>
      <c r="P64" s="1787"/>
      <c r="Q64" s="1787"/>
      <c r="R64" s="1787"/>
      <c r="S64" s="1304"/>
      <c r="T64" s="1788"/>
      <c r="U64" s="1789"/>
      <c r="V64" s="1790"/>
      <c r="W64" s="1790"/>
      <c r="X64" s="1790"/>
      <c r="Y64" s="1790"/>
      <c r="Z64" s="1790"/>
      <c r="AA64" s="1790"/>
      <c r="AB64" s="1790"/>
      <c r="AC64" s="1790"/>
      <c r="AD64" s="1790"/>
      <c r="AE64" s="1790"/>
      <c r="AF64" s="1790"/>
      <c r="AG64" s="1790"/>
      <c r="AH64" s="1790"/>
      <c r="AI64" s="1790"/>
      <c r="AJ64" s="1790"/>
    </row>
    <row r="65" spans="1:21" s="206" customFormat="1" ht="13.5" customHeight="1">
      <c r="A65" s="207"/>
      <c r="B65" s="242"/>
      <c r="C65" s="419" t="s">
        <v>702</v>
      </c>
      <c r="D65" s="225"/>
      <c r="E65" s="225"/>
      <c r="F65" s="225"/>
      <c r="G65" s="1791" t="s">
        <v>703</v>
      </c>
      <c r="H65" s="225"/>
      <c r="J65" s="225"/>
      <c r="K65" s="225"/>
      <c r="L65" s="225"/>
      <c r="M65" s="225"/>
      <c r="N65" s="225"/>
      <c r="O65" s="225"/>
      <c r="P65" s="225"/>
      <c r="Q65" s="225"/>
      <c r="R65" s="225"/>
      <c r="S65" s="420"/>
      <c r="T65" s="1760"/>
      <c r="U65" s="1761"/>
    </row>
    <row r="66" spans="1:21" s="206" customFormat="1" ht="13.5" customHeight="1">
      <c r="A66" s="205"/>
      <c r="B66" s="207"/>
      <c r="C66" s="207"/>
      <c r="D66" s="207"/>
      <c r="E66" s="207"/>
      <c r="F66" s="207"/>
      <c r="G66" s="207"/>
      <c r="H66" s="207"/>
      <c r="I66" s="207"/>
      <c r="J66" s="207"/>
      <c r="K66" s="207"/>
      <c r="L66" s="207"/>
      <c r="M66" s="207"/>
      <c r="N66" s="207"/>
      <c r="O66" s="207"/>
      <c r="P66" s="207"/>
      <c r="Q66" s="207"/>
      <c r="R66" s="207"/>
      <c r="S66" s="1320" t="s">
        <v>542</v>
      </c>
      <c r="T66" s="534">
        <v>17</v>
      </c>
      <c r="U66" s="1792"/>
    </row>
    <row r="68" spans="1:21" s="206" customFormat="1" ht="4.5" customHeight="1">
      <c r="B68" s="1313"/>
      <c r="T68" s="1793"/>
      <c r="U68" s="1793"/>
    </row>
    <row r="69" spans="1:21" s="206" customFormat="1">
      <c r="B69" s="1313"/>
      <c r="T69" s="1794"/>
      <c r="U69" s="1794"/>
    </row>
  </sheetData>
  <mergeCells count="43">
    <mergeCell ref="L6:M6"/>
    <mergeCell ref="I6:J6"/>
    <mergeCell ref="C64:O64"/>
    <mergeCell ref="B1:D1"/>
    <mergeCell ref="B2:D2"/>
    <mergeCell ref="E2:F2"/>
    <mergeCell ref="I2:R2"/>
    <mergeCell ref="C14:S14"/>
    <mergeCell ref="C16:D16"/>
    <mergeCell ref="C4:S4"/>
    <mergeCell ref="R6:S6"/>
    <mergeCell ref="O6:P6"/>
    <mergeCell ref="F6:G6"/>
    <mergeCell ref="C8:D8"/>
    <mergeCell ref="F8:G8"/>
    <mergeCell ref="F9:G9"/>
    <mergeCell ref="F10:G10"/>
    <mergeCell ref="C17:D17"/>
    <mergeCell ref="F11:G11"/>
    <mergeCell ref="F12:G12"/>
    <mergeCell ref="I8:J8"/>
    <mergeCell ref="I9:J9"/>
    <mergeCell ref="I10:J10"/>
    <mergeCell ref="I11:J11"/>
    <mergeCell ref="I12:J12"/>
    <mergeCell ref="O10:P10"/>
    <mergeCell ref="O11:P11"/>
    <mergeCell ref="O12:P12"/>
    <mergeCell ref="L8:M8"/>
    <mergeCell ref="L9:M9"/>
    <mergeCell ref="L10:M10"/>
    <mergeCell ref="L11:M11"/>
    <mergeCell ref="L12:M12"/>
    <mergeCell ref="C5:D6"/>
    <mergeCell ref="C11:D11"/>
    <mergeCell ref="C12:D12"/>
    <mergeCell ref="R8:S8"/>
    <mergeCell ref="R9:S9"/>
    <mergeCell ref="R10:S10"/>
    <mergeCell ref="R11:S11"/>
    <mergeCell ref="R12:S12"/>
    <mergeCell ref="O8:P8"/>
    <mergeCell ref="O9:P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tabColor theme="3"/>
  </sheetPr>
  <dimension ref="A1:AL86"/>
  <sheetViews>
    <sheetView zoomScaleNormal="100" workbookViewId="0"/>
  </sheetViews>
  <sheetFormatPr defaultRowHeight="12.75"/>
  <cols>
    <col min="1" max="1" width="1" style="206" customWidth="1"/>
    <col min="2" max="2" width="2.5703125" style="206" customWidth="1"/>
    <col min="3" max="3" width="2" style="206" customWidth="1"/>
    <col min="4" max="4" width="13.28515625" style="206" customWidth="1"/>
    <col min="5" max="5" width="7.140625" style="206" customWidth="1"/>
    <col min="6" max="6" width="0.28515625" style="206" customWidth="1"/>
    <col min="7" max="7" width="7.140625" style="206" customWidth="1"/>
    <col min="8" max="8" width="0.42578125" style="206" customWidth="1"/>
    <col min="9" max="9" width="7.140625" style="206" customWidth="1"/>
    <col min="10" max="10" width="0.42578125" style="206" customWidth="1"/>
    <col min="11" max="11" width="7.140625" style="206" customWidth="1"/>
    <col min="12" max="12" width="0.42578125" style="206" customWidth="1"/>
    <col min="13" max="13" width="7.140625" style="206" customWidth="1"/>
    <col min="14" max="14" width="0.28515625" style="206" customWidth="1"/>
    <col min="15" max="15" width="7.140625" style="206" customWidth="1"/>
    <col min="16" max="16" width="0.28515625" style="206" customWidth="1"/>
    <col min="17" max="17" width="7.28515625" style="206" customWidth="1"/>
    <col min="18" max="18" width="0.28515625" style="206" customWidth="1"/>
    <col min="19" max="19" width="28.42578125" style="206" customWidth="1"/>
    <col min="20" max="20" width="2.5703125" style="206" customWidth="1"/>
    <col min="21" max="21" width="1" style="206" customWidth="1"/>
    <col min="22" max="16384" width="9.140625" style="206"/>
  </cols>
  <sheetData>
    <row r="1" spans="1:38" ht="13.5" customHeight="1">
      <c r="A1" s="205"/>
      <c r="B1" s="477"/>
      <c r="C1" s="477"/>
      <c r="D1" s="477"/>
      <c r="E1" s="477"/>
      <c r="F1" s="502"/>
      <c r="G1" s="502"/>
      <c r="H1" s="502"/>
      <c r="I1" s="502"/>
      <c r="J1" s="502"/>
      <c r="K1" s="502"/>
      <c r="L1" s="502"/>
      <c r="M1" s="502"/>
      <c r="N1" s="502"/>
      <c r="O1" s="502"/>
      <c r="P1" s="502"/>
      <c r="Q1" s="502"/>
      <c r="R1" s="502"/>
      <c r="S1" s="1919" t="s">
        <v>712</v>
      </c>
      <c r="T1" s="1919"/>
      <c r="U1" s="205"/>
    </row>
    <row r="2" spans="1:38" ht="6" customHeight="1">
      <c r="A2" s="205"/>
      <c r="B2" s="1512"/>
      <c r="C2" s="1513"/>
      <c r="D2" s="1513"/>
      <c r="E2" s="919"/>
      <c r="F2" s="919"/>
      <c r="G2" s="919"/>
      <c r="H2" s="919"/>
      <c r="I2" s="919"/>
      <c r="J2" s="919"/>
      <c r="K2" s="919"/>
      <c r="L2" s="919"/>
      <c r="M2" s="919"/>
      <c r="N2" s="919"/>
      <c r="O2" s="919"/>
      <c r="P2" s="919"/>
      <c r="Q2" s="919"/>
      <c r="R2" s="919"/>
      <c r="S2" s="919"/>
      <c r="T2" s="207"/>
      <c r="U2" s="205"/>
      <c r="V2" s="245"/>
      <c r="W2" s="245"/>
      <c r="X2" s="245"/>
      <c r="Y2" s="245"/>
      <c r="Z2" s="245"/>
      <c r="AA2" s="245"/>
      <c r="AB2" s="245"/>
      <c r="AC2" s="245"/>
      <c r="AD2" s="245"/>
      <c r="AE2" s="245"/>
      <c r="AF2" s="245"/>
      <c r="AG2" s="245"/>
      <c r="AH2" s="245"/>
      <c r="AI2" s="245"/>
      <c r="AJ2" s="245"/>
      <c r="AK2" s="245"/>
      <c r="AL2" s="245"/>
    </row>
    <row r="3" spans="1:38" ht="11.25" customHeight="1" thickBot="1">
      <c r="A3" s="205"/>
      <c r="B3" s="504"/>
      <c r="C3" s="207"/>
      <c r="D3" s="207"/>
      <c r="E3" s="207"/>
      <c r="F3" s="207"/>
      <c r="G3" s="207"/>
      <c r="H3" s="207"/>
      <c r="I3" s="207"/>
      <c r="J3" s="207"/>
      <c r="K3" s="207"/>
      <c r="L3" s="207"/>
      <c r="M3" s="207"/>
      <c r="N3" s="207"/>
      <c r="O3" s="207"/>
      <c r="P3" s="207"/>
      <c r="Q3" s="207"/>
      <c r="R3" s="207"/>
      <c r="S3" s="207"/>
      <c r="T3" s="207"/>
      <c r="U3" s="205"/>
      <c r="V3" s="245"/>
      <c r="W3" s="245"/>
      <c r="X3" s="245"/>
      <c r="Y3" s="245"/>
      <c r="Z3" s="245"/>
      <c r="AA3" s="245"/>
      <c r="AB3" s="245"/>
      <c r="AC3" s="245"/>
      <c r="AD3" s="245"/>
      <c r="AE3" s="245"/>
      <c r="AF3" s="245"/>
      <c r="AG3" s="245"/>
      <c r="AH3" s="245"/>
      <c r="AI3" s="245"/>
      <c r="AJ3" s="245"/>
      <c r="AK3" s="245"/>
      <c r="AL3" s="245"/>
    </row>
    <row r="4" spans="1:38" s="211" customFormat="1" ht="13.5" customHeight="1" thickBot="1">
      <c r="A4" s="209"/>
      <c r="B4" s="505"/>
      <c r="C4" s="1514" t="s">
        <v>169</v>
      </c>
      <c r="D4" s="1515"/>
      <c r="E4" s="1515"/>
      <c r="F4" s="1515"/>
      <c r="G4" s="1515"/>
      <c r="H4" s="1515"/>
      <c r="I4" s="1515"/>
      <c r="J4" s="1515"/>
      <c r="K4" s="1515"/>
      <c r="L4" s="1515"/>
      <c r="M4" s="1515"/>
      <c r="N4" s="1515"/>
      <c r="O4" s="1515"/>
      <c r="P4" s="1515"/>
      <c r="Q4" s="1515"/>
      <c r="R4" s="1515"/>
      <c r="S4" s="1516"/>
      <c r="T4" s="207"/>
      <c r="U4" s="209"/>
      <c r="V4" s="926"/>
      <c r="W4" s="926"/>
      <c r="X4" s="926"/>
      <c r="Y4" s="926"/>
      <c r="Z4" s="926"/>
      <c r="AA4" s="926"/>
      <c r="AB4" s="926"/>
      <c r="AC4" s="926"/>
      <c r="AD4" s="926"/>
      <c r="AE4" s="926"/>
      <c r="AF4" s="926"/>
      <c r="AG4" s="926"/>
      <c r="AH4" s="926"/>
      <c r="AI4" s="926"/>
      <c r="AJ4" s="926"/>
      <c r="AK4" s="926"/>
      <c r="AL4" s="926"/>
    </row>
    <row r="5" spans="1:38" s="209" customFormat="1" ht="6.75" customHeight="1">
      <c r="B5" s="505"/>
      <c r="C5" s="1419" t="s">
        <v>170</v>
      </c>
      <c r="D5" s="1419"/>
      <c r="E5" s="210"/>
      <c r="F5" s="383"/>
      <c r="G5" s="383"/>
      <c r="H5" s="383"/>
      <c r="I5" s="383"/>
      <c r="J5" s="383"/>
      <c r="K5" s="383"/>
      <c r="L5" s="383"/>
      <c r="M5" s="383"/>
      <c r="N5" s="383"/>
      <c r="O5" s="383"/>
      <c r="P5" s="383"/>
      <c r="Q5" s="383"/>
      <c r="R5" s="383"/>
      <c r="S5" s="1219"/>
      <c r="T5" s="1220"/>
      <c r="V5" s="210"/>
      <c r="W5" s="210"/>
      <c r="X5" s="210"/>
      <c r="Y5" s="210"/>
      <c r="Z5" s="210"/>
      <c r="AA5" s="210"/>
      <c r="AB5" s="210"/>
      <c r="AC5" s="210"/>
      <c r="AD5" s="210"/>
      <c r="AE5" s="210"/>
      <c r="AF5" s="210"/>
      <c r="AG5" s="210"/>
      <c r="AH5" s="210"/>
      <c r="AI5" s="210"/>
      <c r="AJ5" s="210"/>
      <c r="AK5" s="210"/>
      <c r="AL5" s="210"/>
    </row>
    <row r="6" spans="1:38" ht="15" customHeight="1">
      <c r="A6" s="205"/>
      <c r="B6" s="504"/>
      <c r="C6" s="1419"/>
      <c r="D6" s="1419"/>
      <c r="E6" s="1443">
        <v>2012</v>
      </c>
      <c r="F6" s="1443"/>
      <c r="G6" s="1443"/>
      <c r="H6" s="1443"/>
      <c r="I6" s="1443"/>
      <c r="J6" s="223"/>
      <c r="K6" s="1447">
        <v>2013</v>
      </c>
      <c r="L6" s="1447"/>
      <c r="M6" s="1447"/>
      <c r="N6" s="1447"/>
      <c r="O6" s="1447"/>
      <c r="P6" s="383"/>
      <c r="Q6" s="1517" t="s">
        <v>627</v>
      </c>
      <c r="R6" s="215"/>
      <c r="S6" s="1219"/>
      <c r="T6" s="1220"/>
      <c r="U6" s="205"/>
      <c r="V6" s="245"/>
      <c r="W6" s="245"/>
      <c r="X6" s="245"/>
      <c r="Y6" s="245"/>
      <c r="Z6" s="245"/>
      <c r="AA6" s="245"/>
      <c r="AB6" s="245"/>
      <c r="AC6" s="245"/>
      <c r="AD6" s="245"/>
      <c r="AE6" s="245"/>
      <c r="AF6" s="245"/>
      <c r="AG6" s="245"/>
      <c r="AH6" s="245"/>
      <c r="AI6" s="245"/>
      <c r="AJ6" s="245"/>
      <c r="AK6" s="245"/>
      <c r="AL6" s="245"/>
    </row>
    <row r="7" spans="1:38" ht="20.25" customHeight="1">
      <c r="A7" s="205"/>
      <c r="B7" s="504"/>
      <c r="C7" s="213"/>
      <c r="D7" s="213"/>
      <c r="E7" s="929" t="s">
        <v>120</v>
      </c>
      <c r="F7" s="223"/>
      <c r="G7" s="929" t="s">
        <v>119</v>
      </c>
      <c r="H7" s="223"/>
      <c r="I7" s="929" t="s">
        <v>118</v>
      </c>
      <c r="J7" s="223"/>
      <c r="K7" s="929" t="s">
        <v>117</v>
      </c>
      <c r="L7" s="223"/>
      <c r="M7" s="929" t="s">
        <v>128</v>
      </c>
      <c r="N7" s="223"/>
      <c r="O7" s="929" t="s">
        <v>127</v>
      </c>
      <c r="P7" s="383"/>
      <c r="Q7" s="1518"/>
      <c r="R7" s="383"/>
      <c r="S7" s="1220"/>
      <c r="T7" s="1221"/>
      <c r="U7" s="205"/>
      <c r="V7" s="245"/>
      <c r="W7" s="245"/>
      <c r="X7" s="245"/>
      <c r="Y7" s="245"/>
      <c r="Z7" s="245"/>
      <c r="AA7" s="245"/>
      <c r="AB7" s="245"/>
      <c r="AC7" s="245"/>
      <c r="AD7" s="245"/>
      <c r="AE7" s="245"/>
      <c r="AF7" s="245"/>
      <c r="AG7" s="245"/>
      <c r="AH7" s="245"/>
      <c r="AI7" s="245"/>
      <c r="AJ7" s="245"/>
      <c r="AK7" s="245"/>
      <c r="AL7" s="245"/>
    </row>
    <row r="8" spans="1:38" s="935" customFormat="1" ht="14.25" customHeight="1">
      <c r="A8" s="930"/>
      <c r="B8" s="931"/>
      <c r="C8" s="917" t="s">
        <v>77</v>
      </c>
      <c r="D8" s="932"/>
      <c r="E8" s="732">
        <f>SUM(E9:E28)</f>
        <v>112572</v>
      </c>
      <c r="F8" s="732"/>
      <c r="G8" s="732">
        <f t="shared" ref="G8:O8" si="0">SUM(G9:G28)</f>
        <v>111932</v>
      </c>
      <c r="H8" s="732">
        <f t="shared" si="0"/>
        <v>0</v>
      </c>
      <c r="I8" s="732">
        <f t="shared" si="0"/>
        <v>111980</v>
      </c>
      <c r="J8" s="732">
        <f t="shared" si="0"/>
        <v>0</v>
      </c>
      <c r="K8" s="732">
        <f t="shared" si="0"/>
        <v>112236</v>
      </c>
      <c r="L8" s="732">
        <f t="shared" si="0"/>
        <v>0</v>
      </c>
      <c r="M8" s="732">
        <f t="shared" si="0"/>
        <v>109949</v>
      </c>
      <c r="N8" s="732">
        <f t="shared" si="0"/>
        <v>0</v>
      </c>
      <c r="O8" s="732">
        <f t="shared" si="0"/>
        <v>110534</v>
      </c>
      <c r="P8" s="733"/>
      <c r="Q8" s="933">
        <v>204.16</v>
      </c>
      <c r="R8" s="645"/>
      <c r="S8" s="1222"/>
      <c r="T8" s="1223"/>
      <c r="U8" s="930"/>
      <c r="V8" s="934"/>
      <c r="W8" s="934"/>
      <c r="X8" s="934"/>
      <c r="Y8" s="934"/>
      <c r="Z8" s="934"/>
      <c r="AA8" s="934"/>
      <c r="AB8" s="934"/>
      <c r="AC8" s="934"/>
      <c r="AD8" s="934"/>
      <c r="AE8" s="934"/>
      <c r="AF8" s="934"/>
      <c r="AG8" s="934"/>
      <c r="AH8" s="934"/>
      <c r="AI8" s="934"/>
      <c r="AJ8" s="934"/>
      <c r="AK8" s="934"/>
      <c r="AL8" s="934"/>
    </row>
    <row r="9" spans="1:38" ht="14.25" customHeight="1">
      <c r="A9" s="205"/>
      <c r="B9" s="504"/>
      <c r="C9" s="149" t="s">
        <v>71</v>
      </c>
      <c r="D9" s="216"/>
      <c r="E9" s="644">
        <v>4445</v>
      </c>
      <c r="F9" s="644"/>
      <c r="G9" s="644">
        <v>4549</v>
      </c>
      <c r="H9" s="644"/>
      <c r="I9" s="644">
        <v>4633</v>
      </c>
      <c r="J9" s="644"/>
      <c r="K9" s="644">
        <v>4722</v>
      </c>
      <c r="L9" s="644"/>
      <c r="M9" s="644">
        <v>4721</v>
      </c>
      <c r="N9" s="644"/>
      <c r="O9" s="644">
        <v>4731</v>
      </c>
      <c r="P9" s="644"/>
      <c r="Q9" s="645">
        <v>205.5</v>
      </c>
      <c r="R9" s="645"/>
      <c r="S9" s="1222"/>
      <c r="T9" s="1221"/>
      <c r="U9" s="205"/>
      <c r="V9" s="245"/>
      <c r="W9" s="245"/>
      <c r="X9" s="245"/>
      <c r="Y9" s="245"/>
      <c r="Z9" s="245"/>
      <c r="AA9" s="245"/>
      <c r="AB9" s="245"/>
      <c r="AC9" s="245"/>
      <c r="AD9" s="245"/>
      <c r="AE9" s="245"/>
      <c r="AF9" s="245"/>
      <c r="AG9" s="245"/>
      <c r="AH9" s="245"/>
      <c r="AI9" s="245"/>
      <c r="AJ9" s="245"/>
      <c r="AK9" s="245"/>
      <c r="AL9" s="245"/>
    </row>
    <row r="10" spans="1:38" ht="11.25" customHeight="1">
      <c r="A10" s="205"/>
      <c r="B10" s="504"/>
      <c r="C10" s="149" t="s">
        <v>64</v>
      </c>
      <c r="D10" s="216"/>
      <c r="E10" s="644">
        <v>1857</v>
      </c>
      <c r="F10" s="644"/>
      <c r="G10" s="644">
        <v>1853</v>
      </c>
      <c r="H10" s="644"/>
      <c r="I10" s="644">
        <v>1852</v>
      </c>
      <c r="J10" s="644"/>
      <c r="K10" s="644">
        <v>1885</v>
      </c>
      <c r="L10" s="644"/>
      <c r="M10" s="644">
        <v>1905</v>
      </c>
      <c r="N10" s="644"/>
      <c r="O10" s="644">
        <v>1888</v>
      </c>
      <c r="P10" s="644"/>
      <c r="Q10" s="645">
        <v>236.6</v>
      </c>
      <c r="R10" s="645"/>
      <c r="S10" s="1222"/>
      <c r="T10" s="1221"/>
      <c r="U10" s="205"/>
      <c r="V10" s="245"/>
      <c r="W10" s="245"/>
      <c r="X10" s="245"/>
      <c r="Y10" s="245"/>
      <c r="Z10" s="245"/>
      <c r="AA10" s="245"/>
      <c r="AB10" s="245"/>
      <c r="AC10" s="245"/>
      <c r="AD10" s="245"/>
      <c r="AE10" s="245"/>
      <c r="AF10" s="245"/>
      <c r="AG10" s="245"/>
      <c r="AH10" s="245"/>
      <c r="AI10" s="245"/>
      <c r="AJ10" s="245"/>
      <c r="AK10" s="245"/>
      <c r="AL10" s="245"/>
    </row>
    <row r="11" spans="1:38" ht="11.65" customHeight="1">
      <c r="A11" s="205"/>
      <c r="B11" s="504"/>
      <c r="C11" s="149" t="s">
        <v>73</v>
      </c>
      <c r="D11" s="216"/>
      <c r="E11" s="644">
        <v>5142</v>
      </c>
      <c r="F11" s="644"/>
      <c r="G11" s="644">
        <v>5042</v>
      </c>
      <c r="H11" s="644"/>
      <c r="I11" s="644">
        <v>4952</v>
      </c>
      <c r="J11" s="644"/>
      <c r="K11" s="644">
        <v>4884</v>
      </c>
      <c r="L11" s="644"/>
      <c r="M11" s="644">
        <v>4707</v>
      </c>
      <c r="N11" s="644"/>
      <c r="O11" s="644">
        <v>4663</v>
      </c>
      <c r="P11" s="644"/>
      <c r="Q11" s="645">
        <v>194.7</v>
      </c>
      <c r="R11" s="645"/>
      <c r="S11" s="1222"/>
      <c r="T11" s="1221"/>
      <c r="U11" s="205"/>
      <c r="V11" s="245"/>
      <c r="W11" s="245"/>
      <c r="X11" s="245"/>
      <c r="Y11" s="245"/>
      <c r="Z11" s="245"/>
      <c r="AA11" s="245"/>
      <c r="AB11" s="245"/>
      <c r="AC11" s="245"/>
      <c r="AD11" s="245"/>
      <c r="AE11" s="245"/>
      <c r="AF11" s="245"/>
      <c r="AG11" s="245"/>
      <c r="AH11" s="245"/>
      <c r="AI11" s="245"/>
      <c r="AJ11" s="245"/>
      <c r="AK11" s="245"/>
      <c r="AL11" s="245"/>
    </row>
    <row r="12" spans="1:38" ht="11.65" customHeight="1">
      <c r="A12" s="205"/>
      <c r="B12" s="504"/>
      <c r="C12" s="149" t="s">
        <v>75</v>
      </c>
      <c r="D12" s="216"/>
      <c r="E12" s="644">
        <v>861</v>
      </c>
      <c r="F12" s="644"/>
      <c r="G12" s="644">
        <v>847</v>
      </c>
      <c r="H12" s="644"/>
      <c r="I12" s="644">
        <v>854</v>
      </c>
      <c r="J12" s="644"/>
      <c r="K12" s="644">
        <v>861</v>
      </c>
      <c r="L12" s="644"/>
      <c r="M12" s="644">
        <v>854</v>
      </c>
      <c r="N12" s="644"/>
      <c r="O12" s="644">
        <v>862</v>
      </c>
      <c r="P12" s="644"/>
      <c r="Q12" s="645">
        <v>205.6</v>
      </c>
      <c r="R12" s="645"/>
      <c r="S12" s="1222"/>
      <c r="T12" s="1221"/>
      <c r="U12" s="205"/>
    </row>
    <row r="13" spans="1:38" ht="11.65" customHeight="1">
      <c r="A13" s="205"/>
      <c r="B13" s="504"/>
      <c r="C13" s="149" t="s">
        <v>84</v>
      </c>
      <c r="D13" s="216"/>
      <c r="E13" s="644">
        <v>1392</v>
      </c>
      <c r="F13" s="644"/>
      <c r="G13" s="644">
        <v>1427</v>
      </c>
      <c r="H13" s="644"/>
      <c r="I13" s="644">
        <v>1465</v>
      </c>
      <c r="J13" s="644"/>
      <c r="K13" s="644">
        <v>1488</v>
      </c>
      <c r="L13" s="644"/>
      <c r="M13" s="644">
        <v>1528</v>
      </c>
      <c r="N13" s="644"/>
      <c r="O13" s="644">
        <v>1547</v>
      </c>
      <c r="P13" s="644"/>
      <c r="Q13" s="645">
        <v>188.3</v>
      </c>
      <c r="R13" s="645"/>
      <c r="S13" s="1222"/>
      <c r="T13" s="1221"/>
      <c r="U13" s="205"/>
    </row>
    <row r="14" spans="1:38" ht="11.65" customHeight="1">
      <c r="A14" s="205"/>
      <c r="B14" s="504"/>
      <c r="C14" s="149" t="s">
        <v>70</v>
      </c>
      <c r="D14" s="216"/>
      <c r="E14" s="644">
        <v>3859</v>
      </c>
      <c r="F14" s="644"/>
      <c r="G14" s="644">
        <v>3848</v>
      </c>
      <c r="H14" s="644"/>
      <c r="I14" s="644">
        <v>3855</v>
      </c>
      <c r="J14" s="644"/>
      <c r="K14" s="644">
        <v>3911</v>
      </c>
      <c r="L14" s="644"/>
      <c r="M14" s="644">
        <v>3854</v>
      </c>
      <c r="N14" s="644"/>
      <c r="O14" s="644">
        <v>3921</v>
      </c>
      <c r="P14" s="644"/>
      <c r="Q14" s="645">
        <v>191.5</v>
      </c>
      <c r="R14" s="645"/>
      <c r="S14" s="1222"/>
      <c r="T14" s="1221"/>
      <c r="U14" s="205"/>
    </row>
    <row r="15" spans="1:38" ht="11.65" customHeight="1">
      <c r="A15" s="205"/>
      <c r="B15" s="504"/>
      <c r="C15" s="149" t="s">
        <v>65</v>
      </c>
      <c r="D15" s="216"/>
      <c r="E15" s="644">
        <v>1324</v>
      </c>
      <c r="F15" s="644"/>
      <c r="G15" s="644">
        <v>1396</v>
      </c>
      <c r="H15" s="644"/>
      <c r="I15" s="644">
        <v>1420</v>
      </c>
      <c r="J15" s="644"/>
      <c r="K15" s="644">
        <v>1427</v>
      </c>
      <c r="L15" s="644"/>
      <c r="M15" s="644">
        <v>1382</v>
      </c>
      <c r="N15" s="644"/>
      <c r="O15" s="644">
        <v>1444</v>
      </c>
      <c r="P15" s="644"/>
      <c r="Q15" s="645">
        <v>219.5</v>
      </c>
      <c r="R15" s="645"/>
      <c r="S15" s="1222"/>
      <c r="T15" s="1221"/>
      <c r="U15" s="205"/>
    </row>
    <row r="16" spans="1:38" ht="11.65" customHeight="1">
      <c r="A16" s="205"/>
      <c r="B16" s="504"/>
      <c r="C16" s="149" t="s">
        <v>83</v>
      </c>
      <c r="D16" s="216"/>
      <c r="E16" s="644">
        <v>3874</v>
      </c>
      <c r="F16" s="644"/>
      <c r="G16" s="644">
        <v>3795</v>
      </c>
      <c r="H16" s="644"/>
      <c r="I16" s="644">
        <v>3996</v>
      </c>
      <c r="J16" s="644"/>
      <c r="K16" s="644">
        <v>4029</v>
      </c>
      <c r="L16" s="644"/>
      <c r="M16" s="644">
        <v>4005</v>
      </c>
      <c r="N16" s="644"/>
      <c r="O16" s="644">
        <v>4156</v>
      </c>
      <c r="P16" s="644"/>
      <c r="Q16" s="645">
        <v>199.6</v>
      </c>
      <c r="R16" s="645"/>
      <c r="S16" s="1222"/>
      <c r="T16" s="1221"/>
      <c r="U16" s="205"/>
    </row>
    <row r="17" spans="1:21" ht="11.65" customHeight="1">
      <c r="A17" s="205"/>
      <c r="B17" s="504"/>
      <c r="C17" s="149" t="s">
        <v>85</v>
      </c>
      <c r="D17" s="216"/>
      <c r="E17" s="644">
        <v>1371</v>
      </c>
      <c r="F17" s="644"/>
      <c r="G17" s="644">
        <v>1385</v>
      </c>
      <c r="H17" s="644"/>
      <c r="I17" s="644">
        <v>1395</v>
      </c>
      <c r="J17" s="644"/>
      <c r="K17" s="644">
        <v>1420</v>
      </c>
      <c r="L17" s="644"/>
      <c r="M17" s="644">
        <v>1396</v>
      </c>
      <c r="N17" s="644"/>
      <c r="O17" s="644">
        <v>1411</v>
      </c>
      <c r="P17" s="644"/>
      <c r="Q17" s="645">
        <v>191.9</v>
      </c>
      <c r="R17" s="645"/>
      <c r="S17" s="1222"/>
      <c r="T17" s="1221"/>
      <c r="U17" s="205"/>
    </row>
    <row r="18" spans="1:21" ht="11.65" customHeight="1">
      <c r="A18" s="205"/>
      <c r="B18" s="504"/>
      <c r="C18" s="149" t="s">
        <v>69</v>
      </c>
      <c r="D18" s="216"/>
      <c r="E18" s="644">
        <v>2461</v>
      </c>
      <c r="F18" s="644"/>
      <c r="G18" s="644">
        <v>2569</v>
      </c>
      <c r="H18" s="644"/>
      <c r="I18" s="644">
        <v>2541</v>
      </c>
      <c r="J18" s="644"/>
      <c r="K18" s="644">
        <v>2649</v>
      </c>
      <c r="L18" s="644"/>
      <c r="M18" s="644">
        <v>2642</v>
      </c>
      <c r="N18" s="644"/>
      <c r="O18" s="644">
        <v>2722</v>
      </c>
      <c r="P18" s="644"/>
      <c r="Q18" s="645">
        <v>194.3</v>
      </c>
      <c r="R18" s="645"/>
      <c r="S18" s="1222"/>
      <c r="T18" s="1221"/>
      <c r="U18" s="205"/>
    </row>
    <row r="19" spans="1:21" ht="11.65" customHeight="1">
      <c r="A19" s="205"/>
      <c r="B19" s="504"/>
      <c r="C19" s="149" t="s">
        <v>68</v>
      </c>
      <c r="D19" s="216"/>
      <c r="E19" s="644">
        <v>24023</v>
      </c>
      <c r="F19" s="644"/>
      <c r="G19" s="644">
        <v>24068</v>
      </c>
      <c r="H19" s="644"/>
      <c r="I19" s="644">
        <v>23818</v>
      </c>
      <c r="J19" s="644"/>
      <c r="K19" s="644">
        <v>23430</v>
      </c>
      <c r="L19" s="644"/>
      <c r="M19" s="644">
        <v>22888</v>
      </c>
      <c r="N19" s="644"/>
      <c r="O19" s="644">
        <v>22697</v>
      </c>
      <c r="P19" s="644"/>
      <c r="Q19" s="645">
        <v>205.2</v>
      </c>
      <c r="R19" s="645"/>
      <c r="S19" s="1222"/>
      <c r="T19" s="1221"/>
      <c r="U19" s="205"/>
    </row>
    <row r="20" spans="1:21" ht="11.65" customHeight="1">
      <c r="A20" s="205"/>
      <c r="B20" s="504"/>
      <c r="C20" s="149" t="s">
        <v>66</v>
      </c>
      <c r="D20" s="216"/>
      <c r="E20" s="644">
        <v>1437</v>
      </c>
      <c r="F20" s="644"/>
      <c r="G20" s="644">
        <v>1460</v>
      </c>
      <c r="H20" s="644"/>
      <c r="I20" s="644">
        <v>1487</v>
      </c>
      <c r="J20" s="644"/>
      <c r="K20" s="644">
        <v>1499</v>
      </c>
      <c r="L20" s="644"/>
      <c r="M20" s="644">
        <v>1463</v>
      </c>
      <c r="N20" s="644"/>
      <c r="O20" s="644">
        <v>1467</v>
      </c>
      <c r="P20" s="644"/>
      <c r="Q20" s="645">
        <v>237.6</v>
      </c>
      <c r="R20" s="645"/>
      <c r="S20" s="1222"/>
      <c r="T20" s="1221"/>
      <c r="U20" s="205"/>
    </row>
    <row r="21" spans="1:21" ht="11.65" customHeight="1">
      <c r="A21" s="205"/>
      <c r="B21" s="504"/>
      <c r="C21" s="149" t="s">
        <v>72</v>
      </c>
      <c r="D21" s="216"/>
      <c r="E21" s="644">
        <v>33903</v>
      </c>
      <c r="F21" s="644"/>
      <c r="G21" s="644">
        <v>33265</v>
      </c>
      <c r="H21" s="644"/>
      <c r="I21" s="644">
        <v>32986</v>
      </c>
      <c r="J21" s="644"/>
      <c r="K21" s="644">
        <v>33229</v>
      </c>
      <c r="L21" s="644"/>
      <c r="M21" s="644">
        <v>32350</v>
      </c>
      <c r="N21" s="644"/>
      <c r="O21" s="644">
        <v>32394</v>
      </c>
      <c r="P21" s="644"/>
      <c r="Q21" s="645">
        <v>201.9</v>
      </c>
      <c r="R21" s="645"/>
      <c r="S21" s="1222"/>
      <c r="T21" s="1221"/>
      <c r="U21" s="205"/>
    </row>
    <row r="22" spans="1:21" ht="11.65" customHeight="1">
      <c r="A22" s="205"/>
      <c r="B22" s="504"/>
      <c r="C22" s="149" t="s">
        <v>90</v>
      </c>
      <c r="D22" s="216"/>
      <c r="E22" s="644">
        <v>2565</v>
      </c>
      <c r="F22" s="644"/>
      <c r="G22" s="644">
        <v>2474</v>
      </c>
      <c r="H22" s="644"/>
      <c r="I22" s="644">
        <v>2729</v>
      </c>
      <c r="J22" s="644"/>
      <c r="K22" s="644">
        <v>2700</v>
      </c>
      <c r="L22" s="644"/>
      <c r="M22" s="644">
        <v>2696</v>
      </c>
      <c r="N22" s="644"/>
      <c r="O22" s="644">
        <v>2697</v>
      </c>
      <c r="P22" s="644"/>
      <c r="Q22" s="645">
        <v>208.2</v>
      </c>
      <c r="R22" s="645"/>
      <c r="S22" s="1222"/>
      <c r="T22" s="1221"/>
      <c r="U22" s="205"/>
    </row>
    <row r="23" spans="1:21" ht="11.65" customHeight="1">
      <c r="A23" s="205"/>
      <c r="B23" s="504"/>
      <c r="C23" s="149" t="s">
        <v>67</v>
      </c>
      <c r="D23" s="216"/>
      <c r="E23" s="644">
        <v>9024</v>
      </c>
      <c r="F23" s="644"/>
      <c r="G23" s="644">
        <v>8943</v>
      </c>
      <c r="H23" s="644"/>
      <c r="I23" s="644">
        <v>8750</v>
      </c>
      <c r="J23" s="644"/>
      <c r="K23" s="644">
        <v>8643</v>
      </c>
      <c r="L23" s="644"/>
      <c r="M23" s="644">
        <v>8479</v>
      </c>
      <c r="N23" s="644"/>
      <c r="O23" s="644">
        <v>8622</v>
      </c>
      <c r="P23" s="644"/>
      <c r="Q23" s="645">
        <v>216.4</v>
      </c>
      <c r="R23" s="645"/>
      <c r="S23" s="1222"/>
      <c r="T23" s="1221"/>
      <c r="U23" s="205"/>
    </row>
    <row r="24" spans="1:21" ht="11.65" customHeight="1">
      <c r="A24" s="205"/>
      <c r="B24" s="504"/>
      <c r="C24" s="149" t="s">
        <v>74</v>
      </c>
      <c r="D24" s="216"/>
      <c r="E24" s="644">
        <v>1344</v>
      </c>
      <c r="F24" s="644"/>
      <c r="G24" s="644">
        <v>1337</v>
      </c>
      <c r="H24" s="644"/>
      <c r="I24" s="644">
        <v>1344</v>
      </c>
      <c r="J24" s="644"/>
      <c r="K24" s="644">
        <v>1363</v>
      </c>
      <c r="L24" s="644"/>
      <c r="M24" s="644">
        <v>1334</v>
      </c>
      <c r="N24" s="644"/>
      <c r="O24" s="644">
        <v>1374</v>
      </c>
      <c r="P24" s="644"/>
      <c r="Q24" s="645">
        <v>181.2</v>
      </c>
      <c r="R24" s="645"/>
      <c r="S24" s="1222"/>
      <c r="T24" s="1221"/>
      <c r="U24" s="205"/>
    </row>
    <row r="25" spans="1:21" ht="11.65" customHeight="1">
      <c r="A25" s="205"/>
      <c r="B25" s="504"/>
      <c r="C25" s="149" t="s">
        <v>76</v>
      </c>
      <c r="D25" s="216"/>
      <c r="E25" s="644">
        <v>2533</v>
      </c>
      <c r="F25" s="644"/>
      <c r="G25" s="644">
        <v>2572</v>
      </c>
      <c r="H25" s="644"/>
      <c r="I25" s="644">
        <v>2553</v>
      </c>
      <c r="J25" s="644"/>
      <c r="K25" s="644">
        <v>2589</v>
      </c>
      <c r="L25" s="644"/>
      <c r="M25" s="644">
        <v>2516</v>
      </c>
      <c r="N25" s="644"/>
      <c r="O25" s="644">
        <v>2525</v>
      </c>
      <c r="P25" s="644"/>
      <c r="Q25" s="645">
        <v>193</v>
      </c>
      <c r="R25" s="645"/>
      <c r="S25" s="1222"/>
      <c r="T25" s="1221"/>
      <c r="U25" s="205"/>
    </row>
    <row r="26" spans="1:21" ht="11.65" customHeight="1">
      <c r="A26" s="205"/>
      <c r="B26" s="504"/>
      <c r="C26" s="149" t="s">
        <v>86</v>
      </c>
      <c r="D26" s="216"/>
      <c r="E26" s="644">
        <v>3900</v>
      </c>
      <c r="F26" s="644"/>
      <c r="G26" s="644">
        <v>3804</v>
      </c>
      <c r="H26" s="644"/>
      <c r="I26" s="644">
        <v>3916</v>
      </c>
      <c r="J26" s="644"/>
      <c r="K26" s="644">
        <v>3958</v>
      </c>
      <c r="L26" s="644"/>
      <c r="M26" s="644">
        <v>3845</v>
      </c>
      <c r="N26" s="644"/>
      <c r="O26" s="644">
        <v>3902</v>
      </c>
      <c r="P26" s="644"/>
      <c r="Q26" s="645">
        <v>188.9</v>
      </c>
      <c r="R26" s="645"/>
      <c r="S26" s="1222"/>
      <c r="T26" s="1221"/>
      <c r="U26" s="205"/>
    </row>
    <row r="27" spans="1:21" ht="11.65" customHeight="1">
      <c r="A27" s="205"/>
      <c r="B27" s="504"/>
      <c r="C27" s="149" t="s">
        <v>167</v>
      </c>
      <c r="D27" s="216"/>
      <c r="E27" s="644">
        <v>5380</v>
      </c>
      <c r="F27" s="644"/>
      <c r="G27" s="644">
        <v>5414</v>
      </c>
      <c r="H27" s="644"/>
      <c r="I27" s="644">
        <v>5479</v>
      </c>
      <c r="J27" s="644"/>
      <c r="K27" s="644">
        <v>5579</v>
      </c>
      <c r="L27" s="644"/>
      <c r="M27" s="644">
        <v>5428</v>
      </c>
      <c r="N27" s="644"/>
      <c r="O27" s="644">
        <v>5522</v>
      </c>
      <c r="P27" s="644"/>
      <c r="Q27" s="645">
        <v>218.5</v>
      </c>
      <c r="R27" s="645"/>
      <c r="S27" s="1222"/>
      <c r="T27" s="1221"/>
      <c r="U27" s="205"/>
    </row>
    <row r="28" spans="1:21" ht="11.65" customHeight="1">
      <c r="A28" s="205"/>
      <c r="B28" s="504"/>
      <c r="C28" s="149" t="s">
        <v>168</v>
      </c>
      <c r="D28" s="216"/>
      <c r="E28" s="644">
        <v>1877</v>
      </c>
      <c r="F28" s="644"/>
      <c r="G28" s="644">
        <v>1884</v>
      </c>
      <c r="H28" s="644"/>
      <c r="I28" s="644">
        <v>1955</v>
      </c>
      <c r="J28" s="644"/>
      <c r="K28" s="644">
        <v>1970</v>
      </c>
      <c r="L28" s="644"/>
      <c r="M28" s="644">
        <v>1956</v>
      </c>
      <c r="N28" s="644"/>
      <c r="O28" s="644">
        <v>1989</v>
      </c>
      <c r="P28" s="644"/>
      <c r="Q28" s="645">
        <v>210.8</v>
      </c>
      <c r="R28" s="645"/>
      <c r="S28" s="1222"/>
      <c r="T28" s="1221"/>
      <c r="U28" s="205"/>
    </row>
    <row r="29" spans="1:21" ht="7.5" customHeight="1">
      <c r="A29" s="205"/>
      <c r="B29" s="504"/>
      <c r="C29" s="936"/>
      <c r="D29" s="936"/>
      <c r="E29" s="936"/>
      <c r="F29" s="936"/>
      <c r="G29" s="936"/>
      <c r="H29" s="936"/>
      <c r="I29" s="936"/>
      <c r="J29" s="936"/>
      <c r="K29" s="936"/>
      <c r="L29" s="937"/>
      <c r="M29" s="937"/>
      <c r="N29" s="937"/>
      <c r="O29" s="937"/>
      <c r="P29" s="937"/>
      <c r="Q29" s="646"/>
      <c r="R29" s="918"/>
      <c r="S29" s="918"/>
      <c r="T29" s="938"/>
      <c r="U29" s="205"/>
    </row>
    <row r="30" spans="1:21" ht="12" customHeight="1">
      <c r="A30" s="205"/>
      <c r="B30" s="504"/>
      <c r="C30" s="936"/>
      <c r="D30" s="936"/>
      <c r="E30" s="936"/>
      <c r="F30" s="936"/>
      <c r="G30" s="936"/>
      <c r="H30" s="936"/>
      <c r="I30" s="936"/>
      <c r="J30" s="936"/>
      <c r="K30" s="936"/>
      <c r="L30" s="939"/>
      <c r="M30" s="939"/>
      <c r="N30" s="939"/>
      <c r="O30" s="939"/>
      <c r="P30" s="939"/>
      <c r="Q30" s="1186"/>
      <c r="R30" s="936"/>
      <c r="S30" s="936"/>
      <c r="T30" s="938"/>
      <c r="U30" s="205"/>
    </row>
    <row r="31" spans="1:21" ht="12" customHeight="1">
      <c r="A31" s="205"/>
      <c r="B31" s="504"/>
      <c r="C31" s="936"/>
      <c r="D31" s="936"/>
      <c r="E31" s="936"/>
      <c r="F31" s="936"/>
      <c r="G31" s="936"/>
      <c r="H31" s="936"/>
      <c r="I31" s="936"/>
      <c r="J31" s="936"/>
      <c r="K31" s="936"/>
      <c r="L31" s="939"/>
      <c r="M31" s="939"/>
      <c r="N31" s="939"/>
      <c r="O31" s="939"/>
      <c r="P31" s="939"/>
      <c r="Q31" s="1186"/>
      <c r="R31" s="936"/>
      <c r="S31" s="936"/>
      <c r="T31" s="938"/>
      <c r="U31" s="205"/>
    </row>
    <row r="32" spans="1:21" ht="12" customHeight="1">
      <c r="A32" s="205"/>
      <c r="B32" s="504"/>
      <c r="C32" s="936"/>
      <c r="D32" s="936"/>
      <c r="E32" s="936"/>
      <c r="F32" s="936"/>
      <c r="G32" s="936"/>
      <c r="H32" s="936"/>
      <c r="I32" s="936"/>
      <c r="J32" s="936"/>
      <c r="K32" s="936"/>
      <c r="L32" s="939"/>
      <c r="M32" s="939"/>
      <c r="N32" s="939"/>
      <c r="O32" s="939"/>
      <c r="P32" s="939"/>
      <c r="Q32" s="1186"/>
      <c r="R32" s="936"/>
      <c r="S32" s="936"/>
      <c r="T32" s="938"/>
      <c r="U32" s="205"/>
    </row>
    <row r="33" spans="1:21" ht="12" customHeight="1">
      <c r="A33" s="205"/>
      <c r="B33" s="504"/>
      <c r="C33" s="936"/>
      <c r="D33" s="936"/>
      <c r="E33" s="936"/>
      <c r="F33" s="936"/>
      <c r="G33" s="936"/>
      <c r="H33" s="936"/>
      <c r="I33" s="936"/>
      <c r="J33" s="936"/>
      <c r="K33" s="936"/>
      <c r="L33" s="939"/>
      <c r="M33" s="939"/>
      <c r="N33" s="939"/>
      <c r="O33" s="939"/>
      <c r="P33" s="939"/>
      <c r="Q33" s="1186"/>
      <c r="R33" s="936"/>
      <c r="S33" s="936"/>
      <c r="T33" s="938"/>
      <c r="U33" s="205"/>
    </row>
    <row r="34" spans="1:21" ht="12" customHeight="1">
      <c r="A34" s="205"/>
      <c r="B34" s="504"/>
      <c r="C34" s="936"/>
      <c r="D34" s="936"/>
      <c r="E34" s="936"/>
      <c r="F34" s="936"/>
      <c r="G34" s="936"/>
      <c r="H34" s="936"/>
      <c r="I34" s="936"/>
      <c r="J34" s="936"/>
      <c r="K34" s="936"/>
      <c r="L34" s="939"/>
      <c r="M34" s="939"/>
      <c r="N34" s="939"/>
      <c r="O34" s="939"/>
      <c r="P34" s="939"/>
      <c r="Q34" s="1186"/>
      <c r="R34" s="936"/>
      <c r="S34" s="936"/>
      <c r="T34" s="938"/>
      <c r="U34" s="205"/>
    </row>
    <row r="35" spans="1:21" ht="12" customHeight="1">
      <c r="A35" s="205"/>
      <c r="B35" s="504"/>
      <c r="C35" s="936"/>
      <c r="D35" s="936"/>
      <c r="E35" s="936"/>
      <c r="F35" s="936"/>
      <c r="G35" s="936"/>
      <c r="H35" s="936"/>
      <c r="I35" s="936"/>
      <c r="J35" s="936"/>
      <c r="K35" s="936"/>
      <c r="L35" s="939"/>
      <c r="M35" s="939"/>
      <c r="N35" s="939"/>
      <c r="O35" s="939"/>
      <c r="P35" s="939"/>
      <c r="Q35" s="1186"/>
      <c r="R35" s="1186"/>
      <c r="S35" s="1186"/>
      <c r="T35" s="938"/>
      <c r="U35" s="205"/>
    </row>
    <row r="36" spans="1:21" ht="12" customHeight="1">
      <c r="A36" s="205"/>
      <c r="B36" s="504"/>
      <c r="C36" s="936"/>
      <c r="D36" s="936"/>
      <c r="E36" s="936"/>
      <c r="F36" s="936"/>
      <c r="G36" s="936"/>
      <c r="H36" s="936"/>
      <c r="I36" s="936"/>
      <c r="J36" s="936"/>
      <c r="K36" s="936"/>
      <c r="L36" s="939"/>
      <c r="M36" s="939"/>
      <c r="N36" s="939"/>
      <c r="O36" s="939"/>
      <c r="P36" s="939"/>
      <c r="Q36" s="1186"/>
      <c r="R36" s="1186"/>
      <c r="S36" s="1186"/>
      <c r="T36" s="938"/>
      <c r="U36" s="205"/>
    </row>
    <row r="37" spans="1:21" ht="12" customHeight="1">
      <c r="A37" s="205"/>
      <c r="B37" s="504"/>
      <c r="C37" s="936"/>
      <c r="D37" s="936"/>
      <c r="E37" s="936"/>
      <c r="F37" s="936"/>
      <c r="G37" s="936"/>
      <c r="H37" s="936"/>
      <c r="I37" s="936"/>
      <c r="J37" s="936"/>
      <c r="K37" s="936"/>
      <c r="L37" s="939"/>
      <c r="M37" s="939"/>
      <c r="N37" s="939"/>
      <c r="O37" s="939"/>
      <c r="P37" s="939"/>
      <c r="Q37" s="1186"/>
      <c r="R37" s="1186"/>
      <c r="S37" s="1186"/>
      <c r="T37" s="938"/>
      <c r="U37" s="205"/>
    </row>
    <row r="38" spans="1:21" ht="12" customHeight="1">
      <c r="A38" s="205"/>
      <c r="B38" s="504"/>
      <c r="C38" s="936"/>
      <c r="D38" s="936"/>
      <c r="E38" s="936"/>
      <c r="F38" s="936"/>
      <c r="G38" s="936"/>
      <c r="H38" s="936"/>
      <c r="I38" s="936"/>
      <c r="J38" s="936"/>
      <c r="K38" s="936"/>
      <c r="L38" s="939"/>
      <c r="M38" s="939"/>
      <c r="N38" s="939"/>
      <c r="O38" s="939"/>
      <c r="P38" s="939"/>
      <c r="Q38" s="1186"/>
      <c r="R38" s="1186"/>
      <c r="S38" s="1186"/>
      <c r="T38" s="938"/>
      <c r="U38" s="205"/>
    </row>
    <row r="39" spans="1:21" ht="12" customHeight="1">
      <c r="A39" s="205"/>
      <c r="B39" s="504"/>
      <c r="C39" s="936"/>
      <c r="D39" s="936"/>
      <c r="E39" s="936"/>
      <c r="F39" s="936"/>
      <c r="G39" s="936"/>
      <c r="H39" s="936"/>
      <c r="I39" s="936"/>
      <c r="J39" s="936"/>
      <c r="K39" s="936"/>
      <c r="L39" s="939"/>
      <c r="M39" s="939"/>
      <c r="N39" s="939"/>
      <c r="O39" s="939"/>
      <c r="P39" s="939"/>
      <c r="Q39" s="1186"/>
      <c r="R39" s="1186"/>
      <c r="S39" s="1186"/>
      <c r="T39" s="938"/>
      <c r="U39" s="205"/>
    </row>
    <row r="40" spans="1:21" ht="12" customHeight="1">
      <c r="A40" s="205"/>
      <c r="B40" s="504"/>
      <c r="C40" s="936"/>
      <c r="D40" s="936"/>
      <c r="E40" s="936"/>
      <c r="F40" s="936"/>
      <c r="G40" s="936"/>
      <c r="H40" s="936"/>
      <c r="I40" s="936"/>
      <c r="J40" s="936"/>
      <c r="K40" s="936"/>
      <c r="L40" s="939"/>
      <c r="M40" s="939"/>
      <c r="N40" s="939"/>
      <c r="O40" s="939"/>
      <c r="P40" s="939"/>
      <c r="Q40" s="1186"/>
      <c r="R40" s="1186"/>
      <c r="S40" s="1186"/>
      <c r="T40" s="938"/>
      <c r="U40" s="205"/>
    </row>
    <row r="41" spans="1:21" ht="12" customHeight="1">
      <c r="A41" s="205"/>
      <c r="B41" s="504"/>
      <c r="C41" s="936"/>
      <c r="D41" s="936"/>
      <c r="E41" s="936"/>
      <c r="F41" s="936"/>
      <c r="G41" s="936"/>
      <c r="H41" s="936"/>
      <c r="I41" s="936"/>
      <c r="J41" s="936"/>
      <c r="K41" s="936"/>
      <c r="L41" s="936"/>
      <c r="M41" s="936"/>
      <c r="N41" s="936"/>
      <c r="O41" s="936"/>
      <c r="P41" s="936"/>
      <c r="Q41" s="940"/>
      <c r="R41" s="940"/>
      <c r="S41" s="936"/>
      <c r="T41" s="938"/>
      <c r="U41" s="205"/>
    </row>
    <row r="42" spans="1:21" ht="3.75" customHeight="1" thickBot="1">
      <c r="A42" s="205"/>
      <c r="B42" s="504"/>
      <c r="C42" s="936"/>
      <c r="D42" s="936"/>
      <c r="E42" s="936"/>
      <c r="F42" s="936"/>
      <c r="G42" s="936"/>
      <c r="H42" s="936"/>
      <c r="I42" s="936"/>
      <c r="J42" s="936"/>
      <c r="K42" s="936"/>
      <c r="L42" s="936"/>
      <c r="M42" s="936"/>
      <c r="N42" s="936"/>
      <c r="O42" s="936"/>
      <c r="P42" s="936"/>
      <c r="Q42" s="940"/>
      <c r="R42" s="940"/>
      <c r="S42" s="936"/>
      <c r="T42" s="214"/>
      <c r="U42" s="205"/>
    </row>
    <row r="43" spans="1:21" ht="13.5" customHeight="1" thickBot="1">
      <c r="A43" s="205"/>
      <c r="B43" s="504"/>
      <c r="C43" s="1521" t="s">
        <v>505</v>
      </c>
      <c r="D43" s="1522"/>
      <c r="E43" s="1522"/>
      <c r="F43" s="1522"/>
      <c r="G43" s="1522"/>
      <c r="H43" s="1522"/>
      <c r="I43" s="1522"/>
      <c r="J43" s="1522"/>
      <c r="K43" s="1522"/>
      <c r="L43" s="1522"/>
      <c r="M43" s="1522"/>
      <c r="N43" s="1522"/>
      <c r="O43" s="1522"/>
      <c r="P43" s="1522"/>
      <c r="Q43" s="1522"/>
      <c r="R43" s="1522"/>
      <c r="S43" s="1523"/>
      <c r="T43" s="214"/>
      <c r="U43" s="205"/>
    </row>
    <row r="44" spans="1:21" s="205" customFormat="1" ht="6.75" customHeight="1">
      <c r="B44" s="504"/>
      <c r="C44" s="1419" t="s">
        <v>170</v>
      </c>
      <c r="D44" s="1419"/>
      <c r="E44" s="418"/>
      <c r="F44" s="418"/>
      <c r="G44" s="418"/>
      <c r="H44" s="418"/>
      <c r="I44" s="418"/>
      <c r="J44" s="418"/>
      <c r="K44" s="418"/>
      <c r="L44" s="418"/>
      <c r="M44" s="418"/>
      <c r="N44" s="418"/>
      <c r="O44" s="418"/>
      <c r="P44" s="418"/>
      <c r="Q44" s="928"/>
      <c r="R44" s="928"/>
      <c r="S44" s="928"/>
      <c r="T44" s="214"/>
    </row>
    <row r="45" spans="1:21" ht="15" customHeight="1">
      <c r="A45" s="205"/>
      <c r="B45" s="504"/>
      <c r="C45" s="1419"/>
      <c r="D45" s="1419"/>
      <c r="E45" s="1443">
        <v>2012</v>
      </c>
      <c r="F45" s="1443"/>
      <c r="G45" s="1443"/>
      <c r="H45" s="1443"/>
      <c r="I45" s="1443"/>
      <c r="J45" s="223"/>
      <c r="K45" s="1447">
        <v>2013</v>
      </c>
      <c r="L45" s="1447"/>
      <c r="M45" s="1447"/>
      <c r="N45" s="1447"/>
      <c r="O45" s="1447"/>
      <c r="P45" s="383"/>
      <c r="Q45" s="1517" t="s">
        <v>627</v>
      </c>
      <c r="R45" s="215"/>
      <c r="S45" s="1187"/>
      <c r="T45" s="207"/>
      <c r="U45" s="205"/>
    </row>
    <row r="46" spans="1:21" ht="20.25" customHeight="1">
      <c r="A46" s="205"/>
      <c r="B46" s="504"/>
      <c r="C46" s="213"/>
      <c r="D46" s="213"/>
      <c r="E46" s="929" t="s">
        <v>120</v>
      </c>
      <c r="F46" s="223"/>
      <c r="G46" s="929" t="s">
        <v>119</v>
      </c>
      <c r="H46" s="223"/>
      <c r="I46" s="929" t="s">
        <v>118</v>
      </c>
      <c r="J46" s="223"/>
      <c r="K46" s="929" t="s">
        <v>117</v>
      </c>
      <c r="L46" s="223"/>
      <c r="M46" s="929" t="s">
        <v>128</v>
      </c>
      <c r="N46" s="223"/>
      <c r="O46" s="929" t="s">
        <v>127</v>
      </c>
      <c r="P46" s="383"/>
      <c r="Q46" s="1518"/>
      <c r="R46" s="383"/>
      <c r="S46" s="383"/>
      <c r="T46" s="214"/>
      <c r="U46" s="205"/>
    </row>
    <row r="47" spans="1:21" s="946" customFormat="1" ht="14.25" customHeight="1">
      <c r="A47" s="942"/>
      <c r="B47" s="943"/>
      <c r="C47" s="757" t="s">
        <v>77</v>
      </c>
      <c r="D47" s="944"/>
      <c r="E47" s="732">
        <f>SUM(E48:E67)</f>
        <v>285118</v>
      </c>
      <c r="F47" s="732"/>
      <c r="G47" s="732">
        <f>SUM(G48:G67)</f>
        <v>282682</v>
      </c>
      <c r="H47" s="732"/>
      <c r="I47" s="732">
        <f>SUM(I48:I67)</f>
        <v>282320</v>
      </c>
      <c r="J47" s="732"/>
      <c r="K47" s="732">
        <f>SUM(K48:K67)</f>
        <v>282373</v>
      </c>
      <c r="L47" s="732"/>
      <c r="M47" s="732">
        <f>SUM(M48:M67)</f>
        <v>274144</v>
      </c>
      <c r="N47" s="732"/>
      <c r="O47" s="732">
        <f>SUM(O48:O67)</f>
        <v>274937</v>
      </c>
      <c r="P47" s="734"/>
      <c r="Q47" s="933">
        <v>81.3</v>
      </c>
      <c r="R47" s="648"/>
      <c r="S47" s="648"/>
      <c r="T47" s="945"/>
      <c r="U47" s="942"/>
    </row>
    <row r="48" spans="1:21" ht="15" customHeight="1">
      <c r="A48" s="205"/>
      <c r="B48" s="504"/>
      <c r="C48" s="149" t="s">
        <v>71</v>
      </c>
      <c r="D48" s="216"/>
      <c r="E48" s="644">
        <v>11400</v>
      </c>
      <c r="F48" s="644"/>
      <c r="G48" s="644">
        <v>11578</v>
      </c>
      <c r="H48" s="644"/>
      <c r="I48" s="644">
        <v>11648</v>
      </c>
      <c r="J48" s="644"/>
      <c r="K48" s="644">
        <v>11838</v>
      </c>
      <c r="L48" s="644"/>
      <c r="M48" s="644">
        <v>11748</v>
      </c>
      <c r="N48" s="644"/>
      <c r="O48" s="644">
        <v>11793</v>
      </c>
      <c r="P48" s="648"/>
      <c r="Q48" s="645">
        <v>82</v>
      </c>
      <c r="R48" s="648"/>
      <c r="S48" s="648"/>
      <c r="T48" s="214"/>
      <c r="U48" s="205"/>
    </row>
    <row r="49" spans="1:23" ht="11.65" customHeight="1">
      <c r="A49" s="205"/>
      <c r="B49" s="504"/>
      <c r="C49" s="149" t="s">
        <v>64</v>
      </c>
      <c r="D49" s="216"/>
      <c r="E49" s="644">
        <v>5426</v>
      </c>
      <c r="F49" s="644"/>
      <c r="G49" s="644">
        <v>5359</v>
      </c>
      <c r="H49" s="644"/>
      <c r="I49" s="644">
        <v>5366</v>
      </c>
      <c r="J49" s="644"/>
      <c r="K49" s="644">
        <v>5398</v>
      </c>
      <c r="L49" s="644"/>
      <c r="M49" s="644">
        <v>5424</v>
      </c>
      <c r="N49" s="644"/>
      <c r="O49" s="644">
        <v>5356</v>
      </c>
      <c r="P49" s="648"/>
      <c r="Q49" s="645">
        <v>81.599999999999994</v>
      </c>
      <c r="R49" s="648"/>
      <c r="S49" s="648"/>
      <c r="T49" s="214"/>
      <c r="U49" s="205"/>
    </row>
    <row r="50" spans="1:23" ht="11.65" customHeight="1">
      <c r="A50" s="205"/>
      <c r="B50" s="504"/>
      <c r="C50" s="149" t="s">
        <v>73</v>
      </c>
      <c r="D50" s="216"/>
      <c r="E50" s="644">
        <v>12671</v>
      </c>
      <c r="F50" s="644"/>
      <c r="G50" s="644">
        <v>12459</v>
      </c>
      <c r="H50" s="644"/>
      <c r="I50" s="644">
        <v>12207</v>
      </c>
      <c r="J50" s="644"/>
      <c r="K50" s="644">
        <v>12021</v>
      </c>
      <c r="L50" s="644"/>
      <c r="M50" s="644">
        <v>11410</v>
      </c>
      <c r="N50" s="644"/>
      <c r="O50" s="644">
        <v>11307</v>
      </c>
      <c r="P50" s="648"/>
      <c r="Q50" s="645">
        <v>79.900000000000006</v>
      </c>
      <c r="R50" s="648"/>
      <c r="S50" s="648"/>
      <c r="T50" s="214"/>
      <c r="U50" s="205"/>
    </row>
    <row r="51" spans="1:23" ht="11.65" customHeight="1">
      <c r="A51" s="205"/>
      <c r="B51" s="504"/>
      <c r="C51" s="149" t="s">
        <v>75</v>
      </c>
      <c r="D51" s="216"/>
      <c r="E51" s="644">
        <v>2063</v>
      </c>
      <c r="F51" s="644"/>
      <c r="G51" s="644">
        <v>2012</v>
      </c>
      <c r="H51" s="644"/>
      <c r="I51" s="644">
        <v>2018</v>
      </c>
      <c r="J51" s="644"/>
      <c r="K51" s="644">
        <v>2043</v>
      </c>
      <c r="L51" s="644"/>
      <c r="M51" s="644">
        <v>2000</v>
      </c>
      <c r="N51" s="644"/>
      <c r="O51" s="644">
        <v>1998</v>
      </c>
      <c r="P51" s="648"/>
      <c r="Q51" s="645">
        <v>88.7</v>
      </c>
      <c r="R51" s="648"/>
      <c r="S51" s="648"/>
      <c r="T51" s="205"/>
      <c r="U51" s="205"/>
    </row>
    <row r="52" spans="1:23" ht="11.65" customHeight="1">
      <c r="A52" s="205"/>
      <c r="B52" s="504"/>
      <c r="C52" s="149" t="s">
        <v>84</v>
      </c>
      <c r="D52" s="216"/>
      <c r="E52" s="644">
        <v>3502</v>
      </c>
      <c r="F52" s="644"/>
      <c r="G52" s="644">
        <v>3576</v>
      </c>
      <c r="H52" s="644"/>
      <c r="I52" s="644">
        <v>3628</v>
      </c>
      <c r="J52" s="644"/>
      <c r="K52" s="644">
        <v>3696</v>
      </c>
      <c r="L52" s="644"/>
      <c r="M52" s="644">
        <v>3754</v>
      </c>
      <c r="N52" s="644"/>
      <c r="O52" s="644">
        <v>3819</v>
      </c>
      <c r="P52" s="648"/>
      <c r="Q52" s="645">
        <v>75.5</v>
      </c>
      <c r="R52" s="648"/>
      <c r="S52" s="648"/>
      <c r="T52" s="205"/>
      <c r="U52" s="205"/>
    </row>
    <row r="53" spans="1:23" ht="11.65" customHeight="1">
      <c r="A53" s="205"/>
      <c r="B53" s="504"/>
      <c r="C53" s="149" t="s">
        <v>70</v>
      </c>
      <c r="D53" s="216"/>
      <c r="E53" s="644">
        <v>8533</v>
      </c>
      <c r="F53" s="644"/>
      <c r="G53" s="644">
        <v>8471</v>
      </c>
      <c r="H53" s="644"/>
      <c r="I53" s="644">
        <v>8469</v>
      </c>
      <c r="J53" s="644"/>
      <c r="K53" s="644">
        <v>8563</v>
      </c>
      <c r="L53" s="644"/>
      <c r="M53" s="644">
        <v>8319</v>
      </c>
      <c r="N53" s="644"/>
      <c r="O53" s="644">
        <v>8439</v>
      </c>
      <c r="P53" s="648"/>
      <c r="Q53" s="645">
        <v>88.5</v>
      </c>
      <c r="R53" s="648"/>
      <c r="S53" s="648"/>
      <c r="T53" s="205"/>
      <c r="U53" s="205"/>
    </row>
    <row r="54" spans="1:23" ht="11.65" customHeight="1">
      <c r="A54" s="205"/>
      <c r="B54" s="504"/>
      <c r="C54" s="149" t="s">
        <v>65</v>
      </c>
      <c r="D54" s="216"/>
      <c r="E54" s="644">
        <v>3664</v>
      </c>
      <c r="F54" s="644"/>
      <c r="G54" s="644">
        <v>3793</v>
      </c>
      <c r="H54" s="644"/>
      <c r="I54" s="644">
        <v>3839</v>
      </c>
      <c r="J54" s="644"/>
      <c r="K54" s="644">
        <v>3873</v>
      </c>
      <c r="L54" s="644"/>
      <c r="M54" s="644">
        <v>3704</v>
      </c>
      <c r="N54" s="644"/>
      <c r="O54" s="644">
        <v>3858</v>
      </c>
      <c r="P54" s="648"/>
      <c r="Q54" s="645">
        <v>81.400000000000006</v>
      </c>
      <c r="R54" s="648"/>
      <c r="S54" s="648"/>
      <c r="T54" s="205"/>
      <c r="U54" s="205"/>
    </row>
    <row r="55" spans="1:23" ht="11.65" customHeight="1">
      <c r="A55" s="205"/>
      <c r="B55" s="504"/>
      <c r="C55" s="149" t="s">
        <v>83</v>
      </c>
      <c r="D55" s="216"/>
      <c r="E55" s="644">
        <v>9200</v>
      </c>
      <c r="F55" s="644"/>
      <c r="G55" s="644">
        <v>8994</v>
      </c>
      <c r="H55" s="644"/>
      <c r="I55" s="644">
        <v>9417</v>
      </c>
      <c r="J55" s="644"/>
      <c r="K55" s="644">
        <v>9447</v>
      </c>
      <c r="L55" s="644"/>
      <c r="M55" s="644">
        <v>9325</v>
      </c>
      <c r="N55" s="644"/>
      <c r="O55" s="644">
        <v>9636</v>
      </c>
      <c r="P55" s="648"/>
      <c r="Q55" s="645">
        <v>84.4</v>
      </c>
      <c r="R55" s="648"/>
      <c r="S55" s="648"/>
      <c r="T55" s="205"/>
      <c r="U55" s="205"/>
    </row>
    <row r="56" spans="1:23" ht="11.65" customHeight="1">
      <c r="A56" s="205"/>
      <c r="B56" s="504"/>
      <c r="C56" s="149" t="s">
        <v>85</v>
      </c>
      <c r="D56" s="216"/>
      <c r="E56" s="644">
        <v>3482</v>
      </c>
      <c r="F56" s="644"/>
      <c r="G56" s="644">
        <v>3533</v>
      </c>
      <c r="H56" s="644"/>
      <c r="I56" s="644">
        <v>3597</v>
      </c>
      <c r="J56" s="644"/>
      <c r="K56" s="644">
        <v>3683</v>
      </c>
      <c r="L56" s="644"/>
      <c r="M56" s="644">
        <v>3582</v>
      </c>
      <c r="N56" s="644"/>
      <c r="O56" s="644">
        <v>3590</v>
      </c>
      <c r="P56" s="648"/>
      <c r="Q56" s="645">
        <v>74.599999999999994</v>
      </c>
      <c r="R56" s="648"/>
      <c r="S56" s="648"/>
      <c r="T56" s="205"/>
      <c r="U56" s="205"/>
    </row>
    <row r="57" spans="1:23" ht="11.65" customHeight="1">
      <c r="A57" s="205"/>
      <c r="B57" s="504"/>
      <c r="C57" s="149" t="s">
        <v>69</v>
      </c>
      <c r="D57" s="216"/>
      <c r="E57" s="644">
        <v>5691</v>
      </c>
      <c r="F57" s="644"/>
      <c r="G57" s="644">
        <v>5851</v>
      </c>
      <c r="H57" s="644"/>
      <c r="I57" s="644">
        <v>5813</v>
      </c>
      <c r="J57" s="644"/>
      <c r="K57" s="644">
        <v>6010</v>
      </c>
      <c r="L57" s="644"/>
      <c r="M57" s="644">
        <v>5960</v>
      </c>
      <c r="N57" s="644"/>
      <c r="O57" s="644">
        <v>6140</v>
      </c>
      <c r="P57" s="648"/>
      <c r="Q57" s="645">
        <v>85.4</v>
      </c>
      <c r="R57" s="648"/>
      <c r="S57" s="648"/>
      <c r="T57" s="205"/>
      <c r="U57" s="205"/>
    </row>
    <row r="58" spans="1:23" ht="11.65" customHeight="1">
      <c r="A58" s="205"/>
      <c r="B58" s="504"/>
      <c r="C58" s="149" t="s">
        <v>68</v>
      </c>
      <c r="D58" s="216"/>
      <c r="E58" s="644">
        <v>60149</v>
      </c>
      <c r="F58" s="644"/>
      <c r="G58" s="644">
        <v>60170</v>
      </c>
      <c r="H58" s="644"/>
      <c r="I58" s="644">
        <v>59449</v>
      </c>
      <c r="J58" s="644"/>
      <c r="K58" s="644">
        <v>58296</v>
      </c>
      <c r="L58" s="644"/>
      <c r="M58" s="644">
        <v>56395</v>
      </c>
      <c r="N58" s="644"/>
      <c r="O58" s="644">
        <v>55708</v>
      </c>
      <c r="P58" s="648"/>
      <c r="Q58" s="645">
        <v>82.6</v>
      </c>
      <c r="R58" s="648"/>
      <c r="S58" s="648"/>
      <c r="T58" s="205"/>
      <c r="U58" s="205"/>
    </row>
    <row r="59" spans="1:23" ht="11.65" customHeight="1">
      <c r="A59" s="205"/>
      <c r="B59" s="504"/>
      <c r="C59" s="149" t="s">
        <v>66</v>
      </c>
      <c r="D59" s="216"/>
      <c r="E59" s="644">
        <v>4184</v>
      </c>
      <c r="F59" s="644"/>
      <c r="G59" s="644">
        <v>4124</v>
      </c>
      <c r="H59" s="644"/>
      <c r="I59" s="644">
        <v>4242</v>
      </c>
      <c r="J59" s="644"/>
      <c r="K59" s="644">
        <v>4282</v>
      </c>
      <c r="L59" s="644"/>
      <c r="M59" s="644">
        <v>4144</v>
      </c>
      <c r="N59" s="644"/>
      <c r="O59" s="644">
        <v>4139</v>
      </c>
      <c r="P59" s="648"/>
      <c r="Q59" s="645">
        <v>83.1</v>
      </c>
      <c r="R59" s="648"/>
      <c r="S59" s="648"/>
      <c r="T59" s="205"/>
      <c r="U59" s="205"/>
    </row>
    <row r="60" spans="1:23" ht="11.65" customHeight="1">
      <c r="A60" s="205"/>
      <c r="B60" s="504"/>
      <c r="C60" s="149" t="s">
        <v>72</v>
      </c>
      <c r="D60" s="216"/>
      <c r="E60" s="644">
        <v>83531</v>
      </c>
      <c r="F60" s="644"/>
      <c r="G60" s="644">
        <v>81759</v>
      </c>
      <c r="H60" s="644"/>
      <c r="I60" s="644">
        <v>80860</v>
      </c>
      <c r="J60" s="644"/>
      <c r="K60" s="644">
        <v>81183</v>
      </c>
      <c r="L60" s="644"/>
      <c r="M60" s="644">
        <v>78330</v>
      </c>
      <c r="N60" s="644"/>
      <c r="O60" s="644">
        <v>78283</v>
      </c>
      <c r="P60" s="648"/>
      <c r="Q60" s="645">
        <v>83</v>
      </c>
      <c r="R60" s="648"/>
      <c r="S60" s="648"/>
      <c r="T60" s="205"/>
      <c r="U60" s="205"/>
    </row>
    <row r="61" spans="1:23" ht="11.65" customHeight="1">
      <c r="A61" s="205"/>
      <c r="B61" s="504"/>
      <c r="C61" s="149" t="s">
        <v>90</v>
      </c>
      <c r="D61" s="216"/>
      <c r="E61" s="644">
        <v>6496</v>
      </c>
      <c r="F61" s="644"/>
      <c r="G61" s="644">
        <v>6304</v>
      </c>
      <c r="H61" s="644"/>
      <c r="I61" s="644">
        <v>6900</v>
      </c>
      <c r="J61" s="644"/>
      <c r="K61" s="644">
        <v>6796</v>
      </c>
      <c r="L61" s="644"/>
      <c r="M61" s="644">
        <v>6754</v>
      </c>
      <c r="N61" s="644"/>
      <c r="O61" s="644">
        <v>6750</v>
      </c>
      <c r="P61" s="648"/>
      <c r="Q61" s="645">
        <v>82</v>
      </c>
      <c r="R61" s="648"/>
      <c r="S61" s="648"/>
      <c r="T61" s="205"/>
      <c r="U61" s="205"/>
    </row>
    <row r="62" spans="1:23" ht="11.65" customHeight="1">
      <c r="A62" s="205"/>
      <c r="B62" s="504"/>
      <c r="C62" s="149" t="s">
        <v>67</v>
      </c>
      <c r="D62" s="216"/>
      <c r="E62" s="644">
        <v>23331</v>
      </c>
      <c r="F62" s="644"/>
      <c r="G62" s="644">
        <v>23060</v>
      </c>
      <c r="H62" s="644"/>
      <c r="I62" s="644">
        <v>22631</v>
      </c>
      <c r="J62" s="644"/>
      <c r="K62" s="644">
        <v>22467</v>
      </c>
      <c r="L62" s="644"/>
      <c r="M62" s="644">
        <v>21857</v>
      </c>
      <c r="N62" s="644"/>
      <c r="O62" s="644">
        <v>22123</v>
      </c>
      <c r="P62" s="648"/>
      <c r="Q62" s="645">
        <v>83.4</v>
      </c>
      <c r="R62" s="648"/>
      <c r="S62" s="648"/>
      <c r="T62" s="205"/>
      <c r="U62" s="205"/>
    </row>
    <row r="63" spans="1:23" ht="11.65" customHeight="1">
      <c r="A63" s="205"/>
      <c r="B63" s="504"/>
      <c r="C63" s="149" t="s">
        <v>74</v>
      </c>
      <c r="D63" s="216"/>
      <c r="E63" s="644">
        <v>2867</v>
      </c>
      <c r="F63" s="644"/>
      <c r="G63" s="644">
        <v>2829</v>
      </c>
      <c r="H63" s="644"/>
      <c r="I63" s="644">
        <v>2846</v>
      </c>
      <c r="J63" s="644"/>
      <c r="K63" s="644">
        <v>2870</v>
      </c>
      <c r="L63" s="644"/>
      <c r="M63" s="644">
        <v>2783</v>
      </c>
      <c r="N63" s="644"/>
      <c r="O63" s="644">
        <v>2865</v>
      </c>
      <c r="P63" s="648"/>
      <c r="Q63" s="645">
        <v>86.4</v>
      </c>
      <c r="R63" s="648"/>
      <c r="S63" s="648"/>
      <c r="T63" s="205"/>
      <c r="U63" s="205"/>
    </row>
    <row r="64" spans="1:23" ht="11.65" customHeight="1">
      <c r="A64" s="205"/>
      <c r="B64" s="504"/>
      <c r="C64" s="149" t="s">
        <v>76</v>
      </c>
      <c r="D64" s="216"/>
      <c r="E64" s="644">
        <v>5754</v>
      </c>
      <c r="F64" s="644"/>
      <c r="G64" s="644">
        <v>5863</v>
      </c>
      <c r="H64" s="644"/>
      <c r="I64" s="644">
        <v>5844</v>
      </c>
      <c r="J64" s="644"/>
      <c r="K64" s="644">
        <v>5901</v>
      </c>
      <c r="L64" s="644"/>
      <c r="M64" s="644">
        <v>5713</v>
      </c>
      <c r="N64" s="644"/>
      <c r="O64" s="644">
        <v>5700</v>
      </c>
      <c r="P64" s="648"/>
      <c r="Q64" s="645">
        <v>85</v>
      </c>
      <c r="R64" s="648"/>
      <c r="S64" s="648"/>
      <c r="T64" s="205"/>
      <c r="U64" s="205"/>
      <c r="W64" s="1293"/>
    </row>
    <row r="65" spans="1:21" ht="11.65" customHeight="1">
      <c r="A65" s="205"/>
      <c r="B65" s="504"/>
      <c r="C65" s="149" t="s">
        <v>86</v>
      </c>
      <c r="D65" s="216"/>
      <c r="E65" s="644">
        <v>9465</v>
      </c>
      <c r="F65" s="644"/>
      <c r="G65" s="644">
        <v>9247</v>
      </c>
      <c r="H65" s="644"/>
      <c r="I65" s="644">
        <v>9470</v>
      </c>
      <c r="J65" s="644"/>
      <c r="K65" s="644">
        <v>9607</v>
      </c>
      <c r="L65" s="644"/>
      <c r="M65" s="644">
        <v>9281</v>
      </c>
      <c r="N65" s="644"/>
      <c r="O65" s="644">
        <v>9396</v>
      </c>
      <c r="P65" s="648"/>
      <c r="Q65" s="645">
        <v>78.099999999999994</v>
      </c>
      <c r="R65" s="648"/>
      <c r="S65" s="648"/>
      <c r="T65" s="205"/>
      <c r="U65" s="205"/>
    </row>
    <row r="66" spans="1:21" ht="11.25" customHeight="1">
      <c r="A66" s="205"/>
      <c r="B66" s="504"/>
      <c r="C66" s="149" t="s">
        <v>167</v>
      </c>
      <c r="D66" s="216"/>
      <c r="E66" s="644">
        <v>18401</v>
      </c>
      <c r="F66" s="644"/>
      <c r="G66" s="644">
        <v>18418</v>
      </c>
      <c r="H66" s="644"/>
      <c r="I66" s="644">
        <v>18616</v>
      </c>
      <c r="J66" s="644"/>
      <c r="K66" s="644">
        <v>18937</v>
      </c>
      <c r="L66" s="644"/>
      <c r="M66" s="644">
        <v>18299</v>
      </c>
      <c r="N66" s="644"/>
      <c r="O66" s="644">
        <v>18584</v>
      </c>
      <c r="P66" s="648"/>
      <c r="Q66" s="645">
        <v>64</v>
      </c>
      <c r="R66" s="648"/>
      <c r="S66" s="648"/>
      <c r="T66" s="205"/>
      <c r="U66" s="205"/>
    </row>
    <row r="67" spans="1:21" ht="11.65" customHeight="1">
      <c r="A67" s="205"/>
      <c r="B67" s="504"/>
      <c r="C67" s="149" t="s">
        <v>168</v>
      </c>
      <c r="D67" s="216"/>
      <c r="E67" s="644">
        <v>5308</v>
      </c>
      <c r="F67" s="644"/>
      <c r="G67" s="644">
        <v>5282</v>
      </c>
      <c r="H67" s="644"/>
      <c r="I67" s="644">
        <v>5460</v>
      </c>
      <c r="J67" s="644"/>
      <c r="K67" s="644">
        <v>5462</v>
      </c>
      <c r="L67" s="644"/>
      <c r="M67" s="644">
        <v>5362</v>
      </c>
      <c r="N67" s="644"/>
      <c r="O67" s="644">
        <v>5453</v>
      </c>
      <c r="P67" s="648"/>
      <c r="Q67" s="645">
        <v>76.3</v>
      </c>
      <c r="R67" s="648"/>
      <c r="S67" s="648"/>
      <c r="T67" s="205"/>
      <c r="U67" s="205"/>
    </row>
    <row r="68" spans="1:21" s="950" customFormat="1" ht="9" customHeight="1">
      <c r="A68" s="947"/>
      <c r="B68" s="948"/>
      <c r="C68" s="1519" t="s">
        <v>628</v>
      </c>
      <c r="D68" s="1519"/>
      <c r="E68" s="1519"/>
      <c r="F68" s="1519"/>
      <c r="G68" s="1519"/>
      <c r="H68" s="1519"/>
      <c r="I68" s="1519"/>
      <c r="J68" s="1519"/>
      <c r="K68" s="1519"/>
      <c r="L68" s="1519"/>
      <c r="M68" s="1519"/>
      <c r="N68" s="1519"/>
      <c r="O68" s="1519"/>
      <c r="P68" s="1519"/>
      <c r="Q68" s="1519"/>
      <c r="R68" s="1519"/>
      <c r="S68" s="1519"/>
      <c r="T68" s="949"/>
      <c r="U68" s="947"/>
    </row>
    <row r="69" spans="1:21" ht="10.5" customHeight="1">
      <c r="A69" s="205"/>
      <c r="B69" s="948"/>
      <c r="C69" s="244" t="s">
        <v>171</v>
      </c>
      <c r="D69" s="216"/>
      <c r="E69" s="951"/>
      <c r="F69" s="951"/>
      <c r="G69" s="951"/>
      <c r="H69" s="951"/>
      <c r="I69" s="951"/>
      <c r="J69" s="951"/>
      <c r="K69" s="951"/>
      <c r="L69" s="951"/>
      <c r="M69" s="952" t="s">
        <v>172</v>
      </c>
      <c r="N69" s="951"/>
      <c r="O69" s="953"/>
      <c r="P69" s="953"/>
      <c r="Q69" s="953"/>
      <c r="R69" s="953"/>
      <c r="S69" s="953"/>
      <c r="T69" s="214"/>
      <c r="U69" s="205"/>
    </row>
    <row r="70" spans="1:21" ht="9.75" customHeight="1">
      <c r="A70" s="205"/>
      <c r="B70" s="954"/>
      <c r="C70" s="955" t="s">
        <v>368</v>
      </c>
      <c r="D70" s="216"/>
      <c r="E70" s="951"/>
      <c r="F70" s="951"/>
      <c r="G70" s="951"/>
      <c r="H70" s="951"/>
      <c r="I70" s="951"/>
      <c r="J70" s="951"/>
      <c r="K70" s="951"/>
      <c r="L70" s="951"/>
      <c r="M70" s="956"/>
      <c r="N70" s="951"/>
      <c r="O70" s="953"/>
      <c r="P70" s="953"/>
      <c r="Q70" s="953"/>
      <c r="R70" s="953"/>
      <c r="S70" s="953"/>
      <c r="T70" s="214"/>
      <c r="U70" s="205"/>
    </row>
    <row r="71" spans="1:21" ht="13.5" customHeight="1">
      <c r="A71" s="205"/>
      <c r="B71" s="957">
        <v>18</v>
      </c>
      <c r="C71" s="1520" t="s">
        <v>541</v>
      </c>
      <c r="D71" s="1467"/>
      <c r="E71" s="1467"/>
      <c r="F71" s="1467"/>
      <c r="G71" s="1467"/>
      <c r="H71" s="207"/>
      <c r="I71" s="207"/>
      <c r="J71" s="207"/>
      <c r="K71" s="207"/>
      <c r="L71" s="207"/>
      <c r="M71" s="207"/>
      <c r="N71" s="207"/>
      <c r="O71" s="207"/>
      <c r="P71" s="207"/>
      <c r="Q71" s="207"/>
      <c r="R71" s="207"/>
      <c r="S71" s="207"/>
      <c r="T71" s="207"/>
      <c r="U71" s="207"/>
    </row>
    <row r="72" spans="1:21" ht="13.5" customHeight="1">
      <c r="A72" s="728"/>
      <c r="B72" s="728"/>
      <c r="C72" s="728"/>
      <c r="D72" s="728"/>
      <c r="E72" s="728"/>
      <c r="F72" s="728"/>
      <c r="G72" s="728"/>
      <c r="H72" s="728"/>
      <c r="I72" s="728"/>
      <c r="J72" s="728"/>
      <c r="K72" s="728"/>
      <c r="L72" s="728"/>
      <c r="M72" s="728"/>
      <c r="N72" s="728"/>
      <c r="O72" s="728"/>
      <c r="P72" s="728"/>
      <c r="Q72" s="728"/>
      <c r="R72" s="728"/>
      <c r="S72" s="728"/>
      <c r="T72" s="728"/>
      <c r="U72" s="728"/>
    </row>
    <row r="73" spans="1:21">
      <c r="A73" s="728"/>
      <c r="B73" s="728"/>
      <c r="C73" s="728"/>
      <c r="D73" s="728"/>
      <c r="E73" s="958"/>
      <c r="F73" s="958"/>
      <c r="G73" s="958"/>
      <c r="H73" s="958"/>
      <c r="I73" s="958"/>
      <c r="J73" s="958"/>
      <c r="K73" s="958"/>
      <c r="L73" s="958"/>
      <c r="M73" s="958"/>
      <c r="N73" s="958"/>
      <c r="O73" s="958"/>
      <c r="P73" s="958"/>
      <c r="Q73" s="958"/>
      <c r="R73" s="958"/>
      <c r="S73" s="958"/>
      <c r="T73" s="958"/>
      <c r="U73" s="958"/>
    </row>
    <row r="74" spans="1:21">
      <c r="A74" s="728"/>
      <c r="B74" s="728"/>
      <c r="C74" s="728"/>
      <c r="D74" s="728"/>
      <c r="E74" s="728"/>
      <c r="F74" s="728"/>
      <c r="G74" s="728" t="s">
        <v>35</v>
      </c>
      <c r="H74" s="728"/>
      <c r="I74" s="728"/>
      <c r="J74" s="728"/>
      <c r="K74" s="728"/>
      <c r="L74" s="728"/>
      <c r="M74" s="728"/>
      <c r="N74" s="728"/>
      <c r="O74" s="728"/>
      <c r="P74" s="728"/>
      <c r="Q74" s="728"/>
      <c r="R74" s="728"/>
      <c r="S74" s="728"/>
      <c r="T74" s="728"/>
      <c r="U74" s="728"/>
    </row>
    <row r="75" spans="1:21">
      <c r="A75" s="728"/>
      <c r="B75" s="728"/>
      <c r="C75" s="728"/>
      <c r="D75" s="728"/>
      <c r="E75" s="728"/>
      <c r="F75" s="728"/>
      <c r="G75" s="728"/>
      <c r="H75" s="728"/>
      <c r="I75" s="728"/>
      <c r="J75" s="728"/>
      <c r="K75" s="728"/>
      <c r="L75" s="728"/>
      <c r="M75" s="728"/>
      <c r="N75" s="728"/>
      <c r="O75" s="728"/>
      <c r="P75" s="728"/>
      <c r="Q75" s="728"/>
      <c r="R75" s="728"/>
      <c r="S75" s="728"/>
      <c r="T75" s="728"/>
      <c r="U75" s="728"/>
    </row>
    <row r="76" spans="1:21">
      <c r="A76" s="728"/>
      <c r="B76" s="728"/>
      <c r="C76" s="728"/>
      <c r="D76" s="728"/>
      <c r="E76" s="728"/>
      <c r="F76" s="728"/>
      <c r="G76" s="728"/>
      <c r="H76" s="728"/>
      <c r="I76" s="728"/>
      <c r="J76" s="728"/>
      <c r="K76" s="728"/>
      <c r="L76" s="728"/>
      <c r="M76" s="728"/>
      <c r="N76" s="728"/>
      <c r="O76" s="728"/>
      <c r="P76" s="728"/>
      <c r="Q76" s="728"/>
      <c r="R76" s="728"/>
      <c r="S76" s="728"/>
      <c r="T76" s="728"/>
      <c r="U76" s="728"/>
    </row>
    <row r="82" spans="20:20" ht="8.25" customHeight="1"/>
    <row r="84" spans="20:20" ht="9" customHeight="1">
      <c r="T84" s="226"/>
    </row>
    <row r="85" spans="20:20" ht="8.25" customHeight="1">
      <c r="T85" s="916"/>
    </row>
    <row r="86" spans="20:20" ht="9.75" customHeight="1"/>
  </sheetData>
  <mergeCells count="14">
    <mergeCell ref="C68:S68"/>
    <mergeCell ref="C71:G71"/>
    <mergeCell ref="C43:S43"/>
    <mergeCell ref="C44:D45"/>
    <mergeCell ref="Q45:Q46"/>
    <mergeCell ref="E45:I45"/>
    <mergeCell ref="K45:O45"/>
    <mergeCell ref="S1:T1"/>
    <mergeCell ref="B2:D2"/>
    <mergeCell ref="C4:S4"/>
    <mergeCell ref="C5:D6"/>
    <mergeCell ref="Q6:Q7"/>
    <mergeCell ref="E6:I6"/>
    <mergeCell ref="K6:O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sheetPr>
    <tabColor theme="3"/>
  </sheetPr>
  <dimension ref="A1:AA84"/>
  <sheetViews>
    <sheetView topLeftCell="A13" zoomScaleNormal="100" workbookViewId="0"/>
  </sheetViews>
  <sheetFormatPr defaultRowHeight="12.75"/>
  <cols>
    <col min="1" max="1" width="1" style="1230" customWidth="1"/>
    <col min="2" max="2" width="2.5703125" style="1230" customWidth="1"/>
    <col min="3" max="3" width="1.140625" style="1230" customWidth="1"/>
    <col min="4" max="4" width="24" style="1230" customWidth="1"/>
    <col min="5" max="5" width="0.42578125" style="1230" customWidth="1"/>
    <col min="6" max="6" width="7.5703125" style="1243" customWidth="1"/>
    <col min="7" max="7" width="0.28515625" style="1243" customWidth="1"/>
    <col min="8" max="8" width="7.5703125" style="1243" customWidth="1"/>
    <col min="9" max="9" width="0.28515625" style="1243" customWidth="1"/>
    <col min="10" max="10" width="7.5703125" style="1243" customWidth="1"/>
    <col min="11" max="11" width="0.28515625" style="1243" customWidth="1"/>
    <col min="12" max="12" width="7.5703125" style="1243" customWidth="1"/>
    <col min="13" max="13" width="0.28515625" style="1243" customWidth="1"/>
    <col min="14" max="14" width="7.5703125" style="1243" customWidth="1"/>
    <col min="15" max="15" width="0.42578125" style="1243" customWidth="1"/>
    <col min="16" max="16" width="7.5703125" style="1243" customWidth="1"/>
    <col min="17" max="17" width="0.28515625" style="1243" customWidth="1"/>
    <col min="18" max="18" width="7.5703125" style="1291" customWidth="1"/>
    <col min="19" max="19" width="0.42578125" style="1243" customWidth="1"/>
    <col min="20" max="20" width="7.5703125" style="1243" customWidth="1"/>
    <col min="21" max="21" width="0.42578125" style="1243" customWidth="1"/>
    <col min="22" max="22" width="7.5703125" style="1291" customWidth="1"/>
    <col min="23" max="23" width="2.5703125" style="1230" customWidth="1"/>
    <col min="24" max="24" width="1" style="1230" customWidth="1"/>
    <col min="25" max="16384" width="9.140625" style="1230"/>
  </cols>
  <sheetData>
    <row r="1" spans="1:24" ht="13.5" customHeight="1">
      <c r="A1" s="1224"/>
      <c r="B1" s="1538" t="s">
        <v>712</v>
      </c>
      <c r="C1" s="1538"/>
      <c r="D1" s="1538"/>
      <c r="E1" s="1225"/>
      <c r="F1" s="1226"/>
      <c r="G1" s="1226"/>
      <c r="H1" s="1226"/>
      <c r="I1" s="1226"/>
      <c r="J1" s="1226"/>
      <c r="K1" s="1226"/>
      <c r="L1" s="1226"/>
      <c r="M1" s="1226"/>
      <c r="N1" s="1226"/>
      <c r="O1" s="1226"/>
      <c r="P1" s="1227"/>
      <c r="Q1" s="1228"/>
      <c r="R1" s="1228"/>
      <c r="S1" s="1228"/>
      <c r="T1" s="1228"/>
      <c r="U1" s="1228"/>
      <c r="V1" s="1228"/>
      <c r="W1" s="1229"/>
      <c r="X1" s="1224"/>
    </row>
    <row r="2" spans="1:24" ht="6" customHeight="1">
      <c r="A2" s="1224"/>
      <c r="B2" s="1539"/>
      <c r="C2" s="1539"/>
      <c r="D2" s="1539"/>
      <c r="E2" s="1231"/>
      <c r="F2" s="1232"/>
      <c r="G2" s="1232"/>
      <c r="H2" s="1233"/>
      <c r="I2" s="1233"/>
      <c r="J2" s="1233"/>
      <c r="K2" s="1233"/>
      <c r="L2" s="1233"/>
      <c r="M2" s="1233"/>
      <c r="N2" s="1233"/>
      <c r="O2" s="1233"/>
      <c r="P2" s="1233"/>
      <c r="Q2" s="1233"/>
      <c r="R2" s="1234"/>
      <c r="S2" s="1233"/>
      <c r="T2" s="1233"/>
      <c r="U2" s="1233"/>
      <c r="V2" s="1234"/>
      <c r="W2" s="1235"/>
      <c r="X2" s="1224"/>
    </row>
    <row r="3" spans="1:24" ht="13.5" customHeight="1" thickBot="1">
      <c r="A3" s="1224"/>
      <c r="B3" s="1236"/>
      <c r="C3" s="1236"/>
      <c r="D3" s="1236"/>
      <c r="E3" s="1236"/>
      <c r="F3" s="1233"/>
      <c r="G3" s="1233"/>
      <c r="H3" s="1233"/>
      <c r="I3" s="1233"/>
      <c r="J3" s="1233"/>
      <c r="K3" s="1233"/>
      <c r="L3" s="1233"/>
      <c r="M3" s="1233"/>
      <c r="N3" s="1233" t="s">
        <v>35</v>
      </c>
      <c r="O3" s="1233"/>
      <c r="P3" s="1233"/>
      <c r="Q3" s="1233"/>
      <c r="R3" s="1237"/>
      <c r="S3" s="1233"/>
      <c r="T3" s="1233"/>
      <c r="U3" s="1233"/>
      <c r="V3" s="1237" t="s">
        <v>82</v>
      </c>
      <c r="W3" s="1238"/>
      <c r="X3" s="1224"/>
    </row>
    <row r="4" spans="1:24" s="1241" customFormat="1" ht="13.5" customHeight="1" thickBot="1">
      <c r="A4" s="1239"/>
      <c r="B4" s="1240"/>
      <c r="C4" s="1540" t="s">
        <v>0</v>
      </c>
      <c r="D4" s="1541"/>
      <c r="E4" s="1541"/>
      <c r="F4" s="1541"/>
      <c r="G4" s="1541"/>
      <c r="H4" s="1541"/>
      <c r="I4" s="1541"/>
      <c r="J4" s="1541"/>
      <c r="K4" s="1541"/>
      <c r="L4" s="1541"/>
      <c r="M4" s="1541"/>
      <c r="N4" s="1541"/>
      <c r="O4" s="1541"/>
      <c r="P4" s="1541"/>
      <c r="Q4" s="1541"/>
      <c r="R4" s="1541"/>
      <c r="S4" s="1541"/>
      <c r="T4" s="1541"/>
      <c r="U4" s="1541"/>
      <c r="V4" s="1542"/>
      <c r="W4" s="1238"/>
      <c r="X4" s="1224"/>
    </row>
    <row r="5" spans="1:24" ht="4.5" customHeight="1">
      <c r="A5" s="1224"/>
      <c r="B5" s="1236"/>
      <c r="C5" s="1543" t="s">
        <v>87</v>
      </c>
      <c r="D5" s="1543"/>
      <c r="E5" s="1242"/>
      <c r="G5" s="1244"/>
      <c r="H5" s="1244"/>
      <c r="I5" s="1244"/>
      <c r="J5" s="1244"/>
      <c r="K5" s="1244"/>
      <c r="L5" s="1244"/>
      <c r="M5" s="1244"/>
      <c r="N5" s="1244"/>
      <c r="O5" s="1244"/>
      <c r="P5" s="1244"/>
      <c r="Q5" s="1244"/>
      <c r="R5" s="1244"/>
      <c r="S5" s="1244"/>
      <c r="T5" s="1244"/>
      <c r="U5" s="1244"/>
      <c r="V5" s="1244"/>
      <c r="W5" s="1238"/>
      <c r="X5" s="1224"/>
    </row>
    <row r="6" spans="1:24" ht="12" customHeight="1">
      <c r="A6" s="1224"/>
      <c r="B6" s="1236"/>
      <c r="C6" s="1543"/>
      <c r="D6" s="1543"/>
      <c r="E6" s="1242"/>
      <c r="F6" s="1544">
        <v>2012</v>
      </c>
      <c r="G6" s="1544"/>
      <c r="H6" s="1544"/>
      <c r="I6" s="1544"/>
      <c r="J6" s="1544"/>
      <c r="K6" s="1544"/>
      <c r="L6" s="1544"/>
      <c r="M6" s="1544"/>
      <c r="N6" s="1544"/>
      <c r="O6" s="1544"/>
      <c r="P6" s="1544"/>
      <c r="Q6" s="1245"/>
      <c r="R6" s="1544">
        <v>2013</v>
      </c>
      <c r="S6" s="1544"/>
      <c r="T6" s="1544"/>
      <c r="U6" s="1544"/>
      <c r="V6" s="1544"/>
      <c r="W6" s="1238"/>
      <c r="X6" s="1224"/>
    </row>
    <row r="7" spans="1:24" s="1241" customFormat="1" ht="12.75" customHeight="1">
      <c r="A7" s="1239"/>
      <c r="B7" s="1240"/>
      <c r="C7" s="1246"/>
      <c r="D7" s="1246"/>
      <c r="E7" s="1246"/>
      <c r="F7" s="1247" t="s">
        <v>123</v>
      </c>
      <c r="G7" s="1245"/>
      <c r="H7" s="1247" t="s">
        <v>122</v>
      </c>
      <c r="I7" s="1245"/>
      <c r="J7" s="1247" t="s">
        <v>121</v>
      </c>
      <c r="K7" s="1245"/>
      <c r="L7" s="1247" t="s">
        <v>120</v>
      </c>
      <c r="M7" s="1245"/>
      <c r="N7" s="1247" t="s">
        <v>119</v>
      </c>
      <c r="O7" s="1245"/>
      <c r="P7" s="1247" t="s">
        <v>118</v>
      </c>
      <c r="Q7" s="1245"/>
      <c r="R7" s="1247" t="s">
        <v>117</v>
      </c>
      <c r="S7" s="1245"/>
      <c r="T7" s="1247" t="s">
        <v>128</v>
      </c>
      <c r="U7" s="1245"/>
      <c r="V7" s="1247" t="s">
        <v>127</v>
      </c>
      <c r="W7" s="1238"/>
      <c r="X7" s="1224"/>
    </row>
    <row r="8" spans="1:24" s="1252" customFormat="1" ht="13.5" customHeight="1">
      <c r="A8" s="1248"/>
      <c r="B8" s="1249"/>
      <c r="C8" s="1528" t="s">
        <v>173</v>
      </c>
      <c r="D8" s="1528"/>
      <c r="E8" s="1250"/>
      <c r="F8" s="1251"/>
      <c r="G8" s="1251"/>
      <c r="H8" s="1251"/>
      <c r="I8" s="1251"/>
      <c r="J8" s="1251"/>
      <c r="K8" s="1251"/>
      <c r="L8" s="1251"/>
      <c r="M8" s="1251"/>
      <c r="N8" s="1251"/>
      <c r="O8" s="1251"/>
      <c r="P8" s="1251"/>
      <c r="Q8" s="1251"/>
      <c r="R8" s="1251"/>
      <c r="S8" s="1251"/>
      <c r="T8" s="1251"/>
      <c r="U8" s="1251"/>
      <c r="V8" s="1251"/>
      <c r="W8" s="1238"/>
      <c r="X8" s="1224"/>
    </row>
    <row r="9" spans="1:24" ht="11.25" customHeight="1">
      <c r="A9" s="1224"/>
      <c r="B9" s="1236"/>
      <c r="C9" s="149" t="s">
        <v>174</v>
      </c>
      <c r="D9" s="1253"/>
      <c r="E9" s="1253"/>
      <c r="F9" s="120">
        <v>280945</v>
      </c>
      <c r="G9" s="120">
        <v>0</v>
      </c>
      <c r="H9" s="120">
        <v>280875</v>
      </c>
      <c r="I9" s="120">
        <v>0</v>
      </c>
      <c r="J9" s="120">
        <v>280068</v>
      </c>
      <c r="K9" s="120">
        <v>0</v>
      </c>
      <c r="L9" s="120">
        <v>279460</v>
      </c>
      <c r="M9" s="120">
        <v>0</v>
      </c>
      <c r="N9" s="120">
        <v>279275</v>
      </c>
      <c r="O9" s="120">
        <v>0</v>
      </c>
      <c r="P9" s="120">
        <v>278931</v>
      </c>
      <c r="Q9" s="120">
        <v>0</v>
      </c>
      <c r="R9" s="120">
        <v>278349</v>
      </c>
      <c r="S9" s="120">
        <v>0</v>
      </c>
      <c r="T9" s="120">
        <v>277589</v>
      </c>
      <c r="U9" s="120">
        <v>0</v>
      </c>
      <c r="V9" s="120">
        <v>277101</v>
      </c>
      <c r="W9" s="1238"/>
      <c r="X9" s="1224"/>
    </row>
    <row r="10" spans="1:24" ht="11.25" customHeight="1">
      <c r="A10" s="1224"/>
      <c r="B10" s="1236"/>
      <c r="C10" s="149"/>
      <c r="D10" s="1254" t="s">
        <v>81</v>
      </c>
      <c r="E10" s="1234"/>
      <c r="F10" s="121">
        <v>142900</v>
      </c>
      <c r="G10" s="121"/>
      <c r="H10" s="1255">
        <v>142937</v>
      </c>
      <c r="I10" s="121"/>
      <c r="J10" s="1255">
        <v>142757</v>
      </c>
      <c r="K10" s="121"/>
      <c r="L10" s="1255">
        <v>142570</v>
      </c>
      <c r="M10" s="121"/>
      <c r="N10" s="1255">
        <v>142668</v>
      </c>
      <c r="O10" s="121"/>
      <c r="P10" s="1255">
        <v>142674</v>
      </c>
      <c r="Q10" s="121"/>
      <c r="R10" s="1255">
        <v>142422</v>
      </c>
      <c r="S10" s="121"/>
      <c r="T10" s="1255">
        <v>142235</v>
      </c>
      <c r="U10" s="121"/>
      <c r="V10" s="1255">
        <v>142107</v>
      </c>
      <c r="W10" s="1238"/>
      <c r="X10" s="1224"/>
    </row>
    <row r="11" spans="1:24" ht="11.25" customHeight="1">
      <c r="A11" s="1224"/>
      <c r="B11" s="1236"/>
      <c r="C11" s="149"/>
      <c r="D11" s="1254" t="s">
        <v>80</v>
      </c>
      <c r="E11" s="1234"/>
      <c r="F11" s="121">
        <v>138045</v>
      </c>
      <c r="G11" s="121"/>
      <c r="H11" s="1255">
        <v>137938</v>
      </c>
      <c r="I11" s="121"/>
      <c r="J11" s="1255">
        <v>137311</v>
      </c>
      <c r="K11" s="121"/>
      <c r="L11" s="1255">
        <v>136890</v>
      </c>
      <c r="M11" s="121"/>
      <c r="N11" s="1255">
        <v>136607</v>
      </c>
      <c r="O11" s="121"/>
      <c r="P11" s="1255">
        <v>136257</v>
      </c>
      <c r="Q11" s="121"/>
      <c r="R11" s="1255">
        <v>135927</v>
      </c>
      <c r="S11" s="121"/>
      <c r="T11" s="1255">
        <v>135354</v>
      </c>
      <c r="U11" s="121"/>
      <c r="V11" s="1255">
        <v>134994</v>
      </c>
      <c r="W11" s="1238"/>
      <c r="X11" s="1224"/>
    </row>
    <row r="12" spans="1:24" ht="11.25" customHeight="1">
      <c r="A12" s="1224"/>
      <c r="B12" s="1236"/>
      <c r="C12" s="149" t="s">
        <v>175</v>
      </c>
      <c r="D12" s="1253"/>
      <c r="E12" s="1253"/>
      <c r="F12" s="120">
        <v>1972845</v>
      </c>
      <c r="G12" s="120"/>
      <c r="H12" s="120">
        <v>1976872</v>
      </c>
      <c r="I12" s="120">
        <v>1043840</v>
      </c>
      <c r="J12" s="120">
        <v>1979059</v>
      </c>
      <c r="K12" s="120">
        <v>1043840</v>
      </c>
      <c r="L12" s="120">
        <v>1981968</v>
      </c>
      <c r="M12" s="120">
        <v>1043840</v>
      </c>
      <c r="N12" s="120">
        <v>1986232</v>
      </c>
      <c r="O12" s="120">
        <v>1043840</v>
      </c>
      <c r="P12" s="120">
        <v>1989256</v>
      </c>
      <c r="Q12" s="120">
        <v>1043840</v>
      </c>
      <c r="R12" s="120">
        <v>1991854</v>
      </c>
      <c r="S12" s="120">
        <v>0</v>
      </c>
      <c r="T12" s="120">
        <v>1993510</v>
      </c>
      <c r="U12" s="120">
        <v>0</v>
      </c>
      <c r="V12" s="120">
        <v>1995323</v>
      </c>
      <c r="W12" s="1238"/>
      <c r="X12" s="1224"/>
    </row>
    <row r="13" spans="1:24" ht="11.25" customHeight="1">
      <c r="A13" s="1224"/>
      <c r="B13" s="1236"/>
      <c r="C13" s="149"/>
      <c r="D13" s="1254" t="s">
        <v>81</v>
      </c>
      <c r="E13" s="1234"/>
      <c r="F13" s="121">
        <v>930935</v>
      </c>
      <c r="G13" s="121"/>
      <c r="H13" s="121">
        <v>933032</v>
      </c>
      <c r="I13" s="121"/>
      <c r="J13" s="121">
        <v>934046</v>
      </c>
      <c r="K13" s="121"/>
      <c r="L13" s="121">
        <v>935124</v>
      </c>
      <c r="M13" s="121"/>
      <c r="N13" s="121">
        <v>937057</v>
      </c>
      <c r="O13" s="121"/>
      <c r="P13" s="121">
        <v>938255</v>
      </c>
      <c r="Q13" s="121"/>
      <c r="R13" s="121">
        <v>939069</v>
      </c>
      <c r="S13" s="121"/>
      <c r="T13" s="121">
        <v>939551</v>
      </c>
      <c r="U13" s="121"/>
      <c r="V13" s="121">
        <v>940292</v>
      </c>
      <c r="W13" s="1238"/>
      <c r="X13" s="1224"/>
    </row>
    <row r="14" spans="1:24" ht="11.25" customHeight="1">
      <c r="A14" s="1224"/>
      <c r="B14" s="1236"/>
      <c r="C14" s="149"/>
      <c r="D14" s="1254" t="s">
        <v>80</v>
      </c>
      <c r="E14" s="1234"/>
      <c r="F14" s="121">
        <v>1041910</v>
      </c>
      <c r="G14" s="121"/>
      <c r="H14" s="121">
        <v>1043840</v>
      </c>
      <c r="I14" s="121">
        <v>1043840</v>
      </c>
      <c r="J14" s="121">
        <v>1045013</v>
      </c>
      <c r="K14" s="121">
        <v>1043840</v>
      </c>
      <c r="L14" s="121">
        <v>1046844</v>
      </c>
      <c r="M14" s="121">
        <v>1043840</v>
      </c>
      <c r="N14" s="121">
        <v>1049175</v>
      </c>
      <c r="O14" s="121">
        <v>1043840</v>
      </c>
      <c r="P14" s="121">
        <v>1051001</v>
      </c>
      <c r="Q14" s="121">
        <v>1043840</v>
      </c>
      <c r="R14" s="121">
        <v>1052785</v>
      </c>
      <c r="S14" s="121"/>
      <c r="T14" s="121">
        <v>1053959</v>
      </c>
      <c r="U14" s="121"/>
      <c r="V14" s="121">
        <v>1055031</v>
      </c>
      <c r="W14" s="1238"/>
      <c r="X14" s="1224"/>
    </row>
    <row r="15" spans="1:24" ht="11.25" customHeight="1">
      <c r="A15" s="1224"/>
      <c r="B15" s="1236"/>
      <c r="C15" s="149" t="s">
        <v>176</v>
      </c>
      <c r="D15" s="1253"/>
      <c r="E15" s="1253"/>
      <c r="F15" s="122">
        <v>710492</v>
      </c>
      <c r="G15" s="122">
        <v>0</v>
      </c>
      <c r="H15" s="122">
        <v>710713</v>
      </c>
      <c r="I15" s="122">
        <v>0</v>
      </c>
      <c r="J15" s="122">
        <v>705220</v>
      </c>
      <c r="K15" s="122">
        <v>0</v>
      </c>
      <c r="L15" s="122">
        <v>706288</v>
      </c>
      <c r="M15" s="122">
        <v>0</v>
      </c>
      <c r="N15" s="122">
        <v>709008</v>
      </c>
      <c r="O15" s="122">
        <v>0</v>
      </c>
      <c r="P15" s="122">
        <v>710189</v>
      </c>
      <c r="Q15" s="122">
        <v>0</v>
      </c>
      <c r="R15" s="122">
        <v>710722</v>
      </c>
      <c r="S15" s="122">
        <v>0</v>
      </c>
      <c r="T15" s="122">
        <v>710019</v>
      </c>
      <c r="U15" s="122">
        <v>0</v>
      </c>
      <c r="V15" s="122">
        <v>709058</v>
      </c>
      <c r="W15" s="1238"/>
      <c r="X15" s="1224"/>
    </row>
    <row r="16" spans="1:24" ht="11.25" customHeight="1">
      <c r="A16" s="1224"/>
      <c r="B16" s="1236"/>
      <c r="C16" s="149"/>
      <c r="D16" s="1254" t="s">
        <v>81</v>
      </c>
      <c r="E16" s="1234"/>
      <c r="F16" s="123">
        <v>130993</v>
      </c>
      <c r="G16" s="123"/>
      <c r="H16" s="123">
        <v>131243</v>
      </c>
      <c r="I16" s="123"/>
      <c r="J16" s="123">
        <v>128714</v>
      </c>
      <c r="K16" s="123"/>
      <c r="L16" s="123">
        <v>129060</v>
      </c>
      <c r="M16" s="123"/>
      <c r="N16" s="123">
        <v>129913</v>
      </c>
      <c r="O16" s="123"/>
      <c r="P16" s="123">
        <v>130243</v>
      </c>
      <c r="Q16" s="123"/>
      <c r="R16" s="123">
        <v>130571</v>
      </c>
      <c r="S16" s="123"/>
      <c r="T16" s="123">
        <v>130312</v>
      </c>
      <c r="U16" s="123"/>
      <c r="V16" s="123">
        <v>129783</v>
      </c>
      <c r="W16" s="1238"/>
      <c r="X16" s="1224"/>
    </row>
    <row r="17" spans="1:27" ht="11.25" customHeight="1">
      <c r="A17" s="1224"/>
      <c r="B17" s="1236"/>
      <c r="C17" s="149"/>
      <c r="D17" s="1254" t="s">
        <v>80</v>
      </c>
      <c r="E17" s="1234"/>
      <c r="F17" s="123">
        <v>579499</v>
      </c>
      <c r="G17" s="123"/>
      <c r="H17" s="123">
        <v>579470</v>
      </c>
      <c r="I17" s="123"/>
      <c r="J17" s="123">
        <v>576506</v>
      </c>
      <c r="K17" s="123"/>
      <c r="L17" s="123">
        <v>577228</v>
      </c>
      <c r="M17" s="123"/>
      <c r="N17" s="123">
        <v>579095</v>
      </c>
      <c r="O17" s="123"/>
      <c r="P17" s="123">
        <v>579946</v>
      </c>
      <c r="Q17" s="123"/>
      <c r="R17" s="123">
        <v>580151</v>
      </c>
      <c r="S17" s="123"/>
      <c r="T17" s="123">
        <v>579707</v>
      </c>
      <c r="U17" s="123"/>
      <c r="V17" s="123">
        <v>579275</v>
      </c>
      <c r="W17" s="1238"/>
      <c r="X17" s="1224"/>
    </row>
    <row r="18" spans="1:27" ht="9.75" customHeight="1">
      <c r="A18" s="1224"/>
      <c r="B18" s="1236"/>
      <c r="C18" s="1545" t="s">
        <v>629</v>
      </c>
      <c r="D18" s="1545"/>
      <c r="E18" s="1545"/>
      <c r="F18" s="1545"/>
      <c r="G18" s="1545"/>
      <c r="H18" s="1545"/>
      <c r="I18" s="1545"/>
      <c r="J18" s="1545"/>
      <c r="K18" s="1545"/>
      <c r="L18" s="1545"/>
      <c r="M18" s="1545"/>
      <c r="N18" s="1545"/>
      <c r="O18" s="1545"/>
      <c r="P18" s="1545"/>
      <c r="Q18" s="1545"/>
      <c r="R18" s="1545"/>
      <c r="S18" s="1545"/>
      <c r="T18" s="1545"/>
      <c r="U18" s="1545"/>
      <c r="V18" s="1545"/>
      <c r="W18" s="1238"/>
      <c r="X18" s="124"/>
    </row>
    <row r="19" spans="1:27" ht="9" customHeight="1" thickBot="1">
      <c r="A19" s="1224"/>
      <c r="B19" s="1236"/>
      <c r="C19" s="1197"/>
      <c r="D19" s="1197"/>
      <c r="E19" s="1197"/>
      <c r="F19" s="1197"/>
      <c r="G19" s="1197"/>
      <c r="H19" s="1197"/>
      <c r="I19" s="1197"/>
      <c r="J19" s="1197"/>
      <c r="K19" s="1197"/>
      <c r="L19" s="1197"/>
      <c r="M19" s="1197"/>
      <c r="N19" s="1197"/>
      <c r="O19" s="1197"/>
      <c r="P19" s="1197"/>
      <c r="Q19" s="1197"/>
      <c r="R19" s="1197"/>
      <c r="S19" s="1197"/>
      <c r="T19" s="1197"/>
      <c r="U19" s="1197"/>
      <c r="V19" s="1197"/>
      <c r="W19" s="1238"/>
      <c r="X19" s="124"/>
    </row>
    <row r="20" spans="1:27" ht="15" customHeight="1" thickBot="1">
      <c r="A20" s="1224"/>
      <c r="B20" s="1236"/>
      <c r="C20" s="1525" t="s">
        <v>504</v>
      </c>
      <c r="D20" s="1526"/>
      <c r="E20" s="1526"/>
      <c r="F20" s="1526"/>
      <c r="G20" s="1526"/>
      <c r="H20" s="1526"/>
      <c r="I20" s="1526"/>
      <c r="J20" s="1526"/>
      <c r="K20" s="1526"/>
      <c r="L20" s="1526"/>
      <c r="M20" s="1526"/>
      <c r="N20" s="1526"/>
      <c r="O20" s="1526"/>
      <c r="P20" s="1526"/>
      <c r="Q20" s="1526"/>
      <c r="R20" s="1526"/>
      <c r="S20" s="1526"/>
      <c r="T20" s="1526"/>
      <c r="U20" s="1526"/>
      <c r="V20" s="1527"/>
      <c r="W20" s="1238"/>
      <c r="X20" s="1224"/>
    </row>
    <row r="21" spans="1:27" ht="9.75" customHeight="1">
      <c r="A21" s="1224"/>
      <c r="B21" s="1236"/>
      <c r="C21" s="125" t="s">
        <v>87</v>
      </c>
      <c r="D21" s="1234"/>
      <c r="E21" s="1234"/>
      <c r="F21" s="1256"/>
      <c r="G21" s="1256"/>
      <c r="H21" s="1256"/>
      <c r="I21" s="1256"/>
      <c r="J21" s="1256"/>
      <c r="K21" s="1256"/>
      <c r="L21" s="1256"/>
      <c r="M21" s="1256"/>
      <c r="N21" s="1256"/>
      <c r="O21" s="1256"/>
      <c r="P21" s="1256"/>
      <c r="Q21" s="1256"/>
      <c r="R21" s="1256"/>
      <c r="S21" s="1256"/>
      <c r="T21" s="1256"/>
      <c r="U21" s="1256"/>
      <c r="V21" s="1256"/>
      <c r="W21" s="1238"/>
      <c r="X21" s="1224"/>
    </row>
    <row r="22" spans="1:27" ht="13.5" customHeight="1">
      <c r="A22" s="1224"/>
      <c r="B22" s="1236"/>
      <c r="C22" s="1528" t="s">
        <v>177</v>
      </c>
      <c r="D22" s="1528"/>
      <c r="E22" s="1250"/>
      <c r="F22" s="1251"/>
      <c r="G22" s="1251"/>
      <c r="H22" s="1251"/>
      <c r="I22" s="1251"/>
      <c r="J22" s="1251"/>
      <c r="K22" s="1251"/>
      <c r="L22" s="1251"/>
      <c r="M22" s="1251"/>
      <c r="N22" s="1251"/>
      <c r="O22" s="1251"/>
      <c r="P22" s="1251"/>
      <c r="Q22" s="1251"/>
      <c r="R22" s="1251"/>
      <c r="S22" s="1251"/>
      <c r="T22" s="1251"/>
      <c r="U22" s="1251"/>
      <c r="V22" s="1251"/>
      <c r="W22" s="1238"/>
      <c r="X22" s="1224"/>
    </row>
    <row r="23" spans="1:27" s="1241" customFormat="1" ht="11.25" customHeight="1">
      <c r="A23" s="1239"/>
      <c r="B23" s="1240"/>
      <c r="C23" s="126" t="s">
        <v>178</v>
      </c>
      <c r="D23" s="1257"/>
      <c r="E23" s="1257"/>
      <c r="F23" s="127">
        <v>1210161</v>
      </c>
      <c r="G23" s="127"/>
      <c r="H23" s="127">
        <v>1213876</v>
      </c>
      <c r="I23" s="127"/>
      <c r="J23" s="127">
        <v>1169731</v>
      </c>
      <c r="K23" s="127"/>
      <c r="L23" s="127">
        <v>1176218</v>
      </c>
      <c r="M23" s="127"/>
      <c r="N23" s="127">
        <v>1181392</v>
      </c>
      <c r="O23" s="127"/>
      <c r="P23" s="127">
        <v>1186331</v>
      </c>
      <c r="Q23" s="127"/>
      <c r="R23" s="127">
        <v>1157843</v>
      </c>
      <c r="S23" s="127"/>
      <c r="T23" s="127">
        <v>1164930</v>
      </c>
      <c r="U23" s="127"/>
      <c r="V23" s="127">
        <v>1165758</v>
      </c>
      <c r="W23" s="1238"/>
      <c r="X23" s="1239"/>
      <c r="Z23" s="1230"/>
      <c r="AA23" s="1230"/>
    </row>
    <row r="24" spans="1:27" ht="11.25" customHeight="1">
      <c r="A24" s="1224"/>
      <c r="B24" s="1236"/>
      <c r="C24" s="1533" t="s">
        <v>179</v>
      </c>
      <c r="D24" s="1533"/>
      <c r="E24" s="1234"/>
      <c r="F24" s="121">
        <v>75402</v>
      </c>
      <c r="G24" s="127"/>
      <c r="H24" s="121">
        <v>75657</v>
      </c>
      <c r="I24" s="127"/>
      <c r="J24" s="121">
        <v>76049</v>
      </c>
      <c r="K24" s="127"/>
      <c r="L24" s="121">
        <v>76627</v>
      </c>
      <c r="M24" s="127"/>
      <c r="N24" s="121">
        <v>77451</v>
      </c>
      <c r="O24" s="127"/>
      <c r="P24" s="121">
        <v>77807</v>
      </c>
      <c r="Q24" s="127"/>
      <c r="R24" s="121">
        <v>71226</v>
      </c>
      <c r="S24" s="127"/>
      <c r="T24" s="121">
        <v>71487</v>
      </c>
      <c r="U24" s="127"/>
      <c r="V24" s="121">
        <v>71300</v>
      </c>
      <c r="W24" s="1258"/>
      <c r="X24" s="1224"/>
    </row>
    <row r="25" spans="1:27" ht="11.25" customHeight="1">
      <c r="A25" s="1224"/>
      <c r="B25" s="1236"/>
      <c r="C25" s="1537" t="s">
        <v>180</v>
      </c>
      <c r="D25" s="1537"/>
      <c r="E25" s="1259"/>
      <c r="F25" s="121">
        <v>6085</v>
      </c>
      <c r="G25" s="127"/>
      <c r="H25" s="121">
        <v>2601</v>
      </c>
      <c r="I25" s="127"/>
      <c r="J25" s="121">
        <v>1816</v>
      </c>
      <c r="K25" s="127"/>
      <c r="L25" s="121">
        <v>2000</v>
      </c>
      <c r="M25" s="127"/>
      <c r="N25" s="121">
        <v>2146</v>
      </c>
      <c r="O25" s="127"/>
      <c r="P25" s="121">
        <v>2856</v>
      </c>
      <c r="Q25" s="127"/>
      <c r="R25" s="121">
        <v>4472</v>
      </c>
      <c r="S25" s="127"/>
      <c r="T25" s="121">
        <v>4620</v>
      </c>
      <c r="U25" s="127"/>
      <c r="V25" s="121">
        <v>5487</v>
      </c>
      <c r="W25" s="1238"/>
      <c r="X25" s="1260"/>
    </row>
    <row r="26" spans="1:27" ht="11.25" customHeight="1">
      <c r="A26" s="1224"/>
      <c r="B26" s="1236"/>
      <c r="C26" s="1533" t="s">
        <v>181</v>
      </c>
      <c r="D26" s="1533"/>
      <c r="E26" s="1234"/>
      <c r="F26" s="127">
        <v>12802</v>
      </c>
      <c r="G26" s="127"/>
      <c r="H26" s="127">
        <v>12822</v>
      </c>
      <c r="I26" s="127"/>
      <c r="J26" s="127">
        <v>12890</v>
      </c>
      <c r="K26" s="127"/>
      <c r="L26" s="127">
        <v>12912</v>
      </c>
      <c r="M26" s="127"/>
      <c r="N26" s="127">
        <v>12942</v>
      </c>
      <c r="O26" s="127"/>
      <c r="P26" s="127">
        <v>12944</v>
      </c>
      <c r="Q26" s="127"/>
      <c r="R26" s="127">
        <v>12870</v>
      </c>
      <c r="S26" s="127"/>
      <c r="T26" s="127">
        <v>12871</v>
      </c>
      <c r="U26" s="127"/>
      <c r="V26" s="127">
        <v>12856</v>
      </c>
      <c r="W26" s="1238"/>
      <c r="X26" s="1224"/>
    </row>
    <row r="27" spans="1:27" ht="11.25" customHeight="1">
      <c r="A27" s="1224"/>
      <c r="B27" s="1236"/>
      <c r="C27" s="1533" t="s">
        <v>182</v>
      </c>
      <c r="D27" s="1533"/>
      <c r="E27" s="1234"/>
      <c r="F27" s="121">
        <v>12497</v>
      </c>
      <c r="G27" s="127"/>
      <c r="H27" s="121">
        <v>12489</v>
      </c>
      <c r="I27" s="127"/>
      <c r="J27" s="121">
        <v>12527</v>
      </c>
      <c r="K27" s="127"/>
      <c r="L27" s="121">
        <v>12527</v>
      </c>
      <c r="M27" s="127"/>
      <c r="N27" s="121">
        <v>12547</v>
      </c>
      <c r="O27" s="127"/>
      <c r="P27" s="121">
        <v>12523</v>
      </c>
      <c r="Q27" s="127"/>
      <c r="R27" s="121">
        <v>12304</v>
      </c>
      <c r="S27" s="127"/>
      <c r="T27" s="121">
        <v>12266</v>
      </c>
      <c r="U27" s="127"/>
      <c r="V27" s="121">
        <v>12154</v>
      </c>
      <c r="W27" s="1238"/>
      <c r="X27" s="1224"/>
    </row>
    <row r="28" spans="1:27" s="1265" customFormat="1" ht="9.75" customHeight="1">
      <c r="A28" s="1261"/>
      <c r="B28" s="1262"/>
      <c r="C28" s="1534" t="s">
        <v>630</v>
      </c>
      <c r="D28" s="1534"/>
      <c r="E28" s="1534"/>
      <c r="F28" s="1534"/>
      <c r="G28" s="1534"/>
      <c r="H28" s="1534"/>
      <c r="I28" s="1534"/>
      <c r="J28" s="1534"/>
      <c r="K28" s="1534"/>
      <c r="L28" s="1534"/>
      <c r="M28" s="1534"/>
      <c r="N28" s="1534"/>
      <c r="O28" s="1534"/>
      <c r="P28" s="1534"/>
      <c r="Q28" s="1534"/>
      <c r="R28" s="1534"/>
      <c r="S28" s="1534"/>
      <c r="T28" s="1534"/>
      <c r="U28" s="1534"/>
      <c r="V28" s="1534"/>
      <c r="W28" s="1263"/>
      <c r="X28" s="1264"/>
    </row>
    <row r="29" spans="1:27" ht="9" customHeight="1" thickBot="1">
      <c r="A29" s="1224"/>
      <c r="B29" s="1236"/>
      <c r="C29" s="1236"/>
      <c r="D29" s="1236"/>
      <c r="E29" s="1236"/>
      <c r="F29" s="1233"/>
      <c r="G29" s="1233"/>
      <c r="H29" s="1233"/>
      <c r="I29" s="1233"/>
      <c r="J29" s="1233"/>
      <c r="K29" s="1233"/>
      <c r="L29" s="1233"/>
      <c r="M29" s="1233"/>
      <c r="N29" s="1233"/>
      <c r="O29" s="1233"/>
      <c r="P29" s="1233"/>
      <c r="Q29" s="1233"/>
      <c r="R29" s="1234"/>
      <c r="S29" s="1233"/>
      <c r="T29" s="1233"/>
      <c r="U29" s="1233"/>
      <c r="V29" s="1234"/>
      <c r="W29" s="1238"/>
      <c r="X29" s="1266"/>
    </row>
    <row r="30" spans="1:27" ht="13.5" customHeight="1" thickBot="1">
      <c r="A30" s="1224"/>
      <c r="B30" s="1236"/>
      <c r="C30" s="1525" t="s">
        <v>1</v>
      </c>
      <c r="D30" s="1526"/>
      <c r="E30" s="1526"/>
      <c r="F30" s="1526"/>
      <c r="G30" s="1526"/>
      <c r="H30" s="1526"/>
      <c r="I30" s="1526"/>
      <c r="J30" s="1526"/>
      <c r="K30" s="1526"/>
      <c r="L30" s="1526"/>
      <c r="M30" s="1526"/>
      <c r="N30" s="1526"/>
      <c r="O30" s="1526"/>
      <c r="P30" s="1526"/>
      <c r="Q30" s="1526"/>
      <c r="R30" s="1526"/>
      <c r="S30" s="1526"/>
      <c r="T30" s="1526"/>
      <c r="U30" s="1526"/>
      <c r="V30" s="1527"/>
      <c r="W30" s="1238"/>
      <c r="X30" s="1224"/>
    </row>
    <row r="31" spans="1:27" ht="9.75" customHeight="1">
      <c r="A31" s="1224"/>
      <c r="B31" s="1236"/>
      <c r="C31" s="125" t="s">
        <v>87</v>
      </c>
      <c r="D31" s="1234"/>
      <c r="E31" s="1242"/>
      <c r="F31" s="1267"/>
      <c r="G31" s="1267"/>
      <c r="H31" s="1267"/>
      <c r="I31" s="1267"/>
      <c r="J31" s="1267"/>
      <c r="K31" s="1268"/>
      <c r="L31" s="1267"/>
      <c r="M31" s="1267"/>
      <c r="N31" s="1267"/>
      <c r="O31" s="1267"/>
      <c r="P31" s="1267"/>
      <c r="Q31" s="1267"/>
      <c r="R31" s="1267"/>
      <c r="S31" s="1267"/>
      <c r="T31" s="1267"/>
      <c r="U31" s="1267"/>
      <c r="V31" s="1267"/>
      <c r="W31" s="1238"/>
      <c r="X31" s="1224"/>
    </row>
    <row r="32" spans="1:27" s="1274" customFormat="1" ht="13.5" customHeight="1">
      <c r="A32" s="1269"/>
      <c r="B32" s="1270"/>
      <c r="C32" s="1535" t="s">
        <v>626</v>
      </c>
      <c r="D32" s="1535"/>
      <c r="E32" s="1271"/>
      <c r="F32" s="1272">
        <f>SUM(F34:F37)</f>
        <v>361894</v>
      </c>
      <c r="G32" s="1272">
        <f t="shared" ref="G32:V32" si="0">SUM(G34:G37)</f>
        <v>0</v>
      </c>
      <c r="H32" s="1272">
        <f t="shared" si="0"/>
        <v>370157</v>
      </c>
      <c r="I32" s="1272">
        <f t="shared" si="0"/>
        <v>0</v>
      </c>
      <c r="J32" s="1272">
        <f t="shared" si="0"/>
        <v>376065</v>
      </c>
      <c r="K32" s="1272">
        <f t="shared" si="0"/>
        <v>0</v>
      </c>
      <c r="L32" s="1272">
        <f t="shared" si="0"/>
        <v>375386</v>
      </c>
      <c r="M32" s="1272">
        <f t="shared" si="0"/>
        <v>0</v>
      </c>
      <c r="N32" s="1272">
        <f t="shared" si="0"/>
        <v>391603</v>
      </c>
      <c r="O32" s="1272">
        <f t="shared" si="0"/>
        <v>0</v>
      </c>
      <c r="P32" s="1272">
        <f t="shared" si="0"/>
        <v>400234</v>
      </c>
      <c r="Q32" s="1272">
        <f t="shared" si="0"/>
        <v>0</v>
      </c>
      <c r="R32" s="1272">
        <f t="shared" si="0"/>
        <v>417774</v>
      </c>
      <c r="S32" s="1272">
        <f t="shared" si="0"/>
        <v>0</v>
      </c>
      <c r="T32" s="1272">
        <f t="shared" si="0"/>
        <v>420937</v>
      </c>
      <c r="U32" s="1272">
        <f t="shared" si="0"/>
        <v>0</v>
      </c>
      <c r="V32" s="1272">
        <f t="shared" si="0"/>
        <v>418718</v>
      </c>
      <c r="W32" s="1273"/>
      <c r="X32" s="1269"/>
    </row>
    <row r="33" spans="1:24" s="1274" customFormat="1" ht="13.5" customHeight="1">
      <c r="A33" s="1269"/>
      <c r="B33" s="1270"/>
      <c r="C33" s="1275" t="s">
        <v>624</v>
      </c>
      <c r="D33" s="1275"/>
      <c r="E33" s="1271"/>
      <c r="F33" s="1272"/>
      <c r="G33" s="1272"/>
      <c r="H33" s="1272"/>
      <c r="I33" s="1272"/>
      <c r="J33" s="1272"/>
      <c r="K33" s="1272"/>
      <c r="L33" s="1272"/>
      <c r="M33" s="1272"/>
      <c r="N33" s="1272"/>
      <c r="O33" s="1272"/>
      <c r="P33" s="1272"/>
      <c r="Q33" s="1272"/>
      <c r="R33" s="1272"/>
      <c r="S33" s="1272"/>
      <c r="T33" s="1272"/>
      <c r="U33" s="1272"/>
      <c r="V33" s="1272"/>
      <c r="W33" s="1273"/>
      <c r="X33" s="1269"/>
    </row>
    <row r="34" spans="1:24" s="1241" customFormat="1" ht="12.75" customHeight="1">
      <c r="A34" s="1239"/>
      <c r="B34" s="1240"/>
      <c r="C34" s="1536" t="s">
        <v>183</v>
      </c>
      <c r="D34" s="1536"/>
      <c r="E34" s="1276"/>
      <c r="F34" s="121">
        <v>296441</v>
      </c>
      <c r="G34" s="127"/>
      <c r="H34" s="121">
        <v>304068</v>
      </c>
      <c r="I34" s="127"/>
      <c r="J34" s="121">
        <v>310736</v>
      </c>
      <c r="K34" s="127"/>
      <c r="L34" s="121">
        <v>310814</v>
      </c>
      <c r="M34" s="127"/>
      <c r="N34" s="121">
        <v>324463</v>
      </c>
      <c r="O34" s="127"/>
      <c r="P34" s="121">
        <v>331357</v>
      </c>
      <c r="Q34" s="127"/>
      <c r="R34" s="121">
        <v>345799</v>
      </c>
      <c r="S34" s="127"/>
      <c r="T34" s="121">
        <v>347781</v>
      </c>
      <c r="U34" s="127"/>
      <c r="V34" s="121">
        <v>345234</v>
      </c>
      <c r="W34" s="1277"/>
      <c r="X34" s="1239"/>
    </row>
    <row r="35" spans="1:24" s="1241" customFormat="1" ht="23.25" customHeight="1">
      <c r="A35" s="1239"/>
      <c r="B35" s="1240"/>
      <c r="C35" s="1536" t="s">
        <v>184</v>
      </c>
      <c r="D35" s="1536"/>
      <c r="E35" s="1276"/>
      <c r="F35" s="121">
        <v>29395</v>
      </c>
      <c r="G35" s="127"/>
      <c r="H35" s="121">
        <v>29498</v>
      </c>
      <c r="I35" s="127"/>
      <c r="J35" s="121">
        <v>28764</v>
      </c>
      <c r="K35" s="127"/>
      <c r="L35" s="121">
        <v>27216</v>
      </c>
      <c r="M35" s="127"/>
      <c r="N35" s="121">
        <v>28015</v>
      </c>
      <c r="O35" s="127"/>
      <c r="P35" s="121">
        <v>28673</v>
      </c>
      <c r="Q35" s="127"/>
      <c r="R35" s="121">
        <v>29739</v>
      </c>
      <c r="S35" s="127"/>
      <c r="T35" s="121">
        <v>29354</v>
      </c>
      <c r="U35" s="127"/>
      <c r="V35" s="121">
        <v>28306</v>
      </c>
      <c r="W35" s="1277"/>
      <c r="X35" s="1239"/>
    </row>
    <row r="36" spans="1:24" s="1241" customFormat="1" ht="21.75" customHeight="1">
      <c r="A36" s="1239"/>
      <c r="B36" s="1240"/>
      <c r="C36" s="1536" t="s">
        <v>186</v>
      </c>
      <c r="D36" s="1536"/>
      <c r="E36" s="1276"/>
      <c r="F36" s="121">
        <v>36022</v>
      </c>
      <c r="G36" s="127"/>
      <c r="H36" s="121">
        <v>36554</v>
      </c>
      <c r="I36" s="127"/>
      <c r="J36" s="121">
        <v>36528</v>
      </c>
      <c r="K36" s="127"/>
      <c r="L36" s="121">
        <v>37321</v>
      </c>
      <c r="M36" s="127"/>
      <c r="N36" s="121">
        <v>39086</v>
      </c>
      <c r="O36" s="127"/>
      <c r="P36" s="121">
        <v>40160</v>
      </c>
      <c r="Q36" s="127"/>
      <c r="R36" s="121">
        <v>42192</v>
      </c>
      <c r="S36" s="127"/>
      <c r="T36" s="121">
        <v>43759</v>
      </c>
      <c r="U36" s="127"/>
      <c r="V36" s="121">
        <v>45139</v>
      </c>
      <c r="W36" s="1277"/>
      <c r="X36" s="1239"/>
    </row>
    <row r="37" spans="1:24" s="1241" customFormat="1" ht="20.25" customHeight="1">
      <c r="A37" s="1239"/>
      <c r="B37" s="1240"/>
      <c r="C37" s="1536" t="s">
        <v>187</v>
      </c>
      <c r="D37" s="1536"/>
      <c r="E37" s="1276"/>
      <c r="F37" s="121">
        <v>36</v>
      </c>
      <c r="G37" s="127"/>
      <c r="H37" s="121">
        <v>37</v>
      </c>
      <c r="I37" s="127"/>
      <c r="J37" s="121">
        <v>37</v>
      </c>
      <c r="K37" s="127"/>
      <c r="L37" s="121">
        <v>35</v>
      </c>
      <c r="M37" s="127"/>
      <c r="N37" s="121">
        <v>39</v>
      </c>
      <c r="O37" s="127"/>
      <c r="P37" s="121">
        <v>44</v>
      </c>
      <c r="Q37" s="127"/>
      <c r="R37" s="121">
        <v>44</v>
      </c>
      <c r="S37" s="127"/>
      <c r="T37" s="121">
        <v>43</v>
      </c>
      <c r="U37" s="127"/>
      <c r="V37" s="121">
        <v>39</v>
      </c>
      <c r="W37" s="1277"/>
      <c r="X37" s="1239"/>
    </row>
    <row r="38" spans="1:24" ht="13.5" customHeight="1">
      <c r="A38" s="1224"/>
      <c r="B38" s="1236"/>
      <c r="C38" s="1535" t="s">
        <v>625</v>
      </c>
      <c r="D38" s="1535"/>
      <c r="E38" s="1278"/>
      <c r="F38" s="1272"/>
      <c r="G38" s="1272"/>
      <c r="H38" s="1272"/>
      <c r="I38" s="1272"/>
      <c r="J38" s="1272"/>
      <c r="K38" s="1272"/>
      <c r="L38" s="1272"/>
      <c r="M38" s="1272"/>
      <c r="N38" s="1272"/>
      <c r="O38" s="1272"/>
      <c r="P38" s="1272"/>
      <c r="Q38" s="1272"/>
      <c r="R38" s="1272"/>
      <c r="S38" s="1272"/>
      <c r="T38" s="1272"/>
      <c r="U38" s="1272"/>
      <c r="V38" s="1272"/>
      <c r="W38" s="1238"/>
      <c r="X38" s="1224"/>
    </row>
    <row r="39" spans="1:24" ht="10.5" customHeight="1">
      <c r="A39" s="1224"/>
      <c r="B39" s="1236"/>
      <c r="C39" s="149" t="s">
        <v>71</v>
      </c>
      <c r="D39" s="216"/>
      <c r="E39" s="1278"/>
      <c r="F39" s="1279">
        <v>21047</v>
      </c>
      <c r="G39" s="1279"/>
      <c r="H39" s="1279">
        <v>21621</v>
      </c>
      <c r="I39" s="1279"/>
      <c r="J39" s="1279">
        <v>21816</v>
      </c>
      <c r="K39" s="1279"/>
      <c r="L39" s="1279">
        <v>21791</v>
      </c>
      <c r="M39" s="1279"/>
      <c r="N39" s="1279">
        <v>22809</v>
      </c>
      <c r="O39" s="1279"/>
      <c r="P39" s="1279">
        <v>23679</v>
      </c>
      <c r="Q39" s="1279"/>
      <c r="R39" s="1279">
        <v>24355</v>
      </c>
      <c r="S39" s="1279"/>
      <c r="T39" s="1279">
        <v>24630</v>
      </c>
      <c r="U39" s="1279"/>
      <c r="V39" s="1279">
        <v>24716</v>
      </c>
      <c r="W39" s="1238"/>
      <c r="X39" s="1224">
        <v>24716</v>
      </c>
    </row>
    <row r="40" spans="1:24" ht="10.5" customHeight="1">
      <c r="A40" s="1224"/>
      <c r="B40" s="1236"/>
      <c r="C40" s="149" t="s">
        <v>64</v>
      </c>
      <c r="D40" s="216"/>
      <c r="E40" s="1278"/>
      <c r="F40" s="1279">
        <v>4588</v>
      </c>
      <c r="G40" s="1279"/>
      <c r="H40" s="1279">
        <v>4730</v>
      </c>
      <c r="I40" s="1279"/>
      <c r="J40" s="1279">
        <v>4875</v>
      </c>
      <c r="K40" s="1279"/>
      <c r="L40" s="1279">
        <v>4913</v>
      </c>
      <c r="M40" s="1279"/>
      <c r="N40" s="1279">
        <v>5189</v>
      </c>
      <c r="O40" s="1279"/>
      <c r="P40" s="1279">
        <v>5042</v>
      </c>
      <c r="Q40" s="1279"/>
      <c r="R40" s="1279">
        <v>5390</v>
      </c>
      <c r="S40" s="1279"/>
      <c r="T40" s="1279">
        <v>5556</v>
      </c>
      <c r="U40" s="1279"/>
      <c r="V40" s="1279">
        <v>5505</v>
      </c>
      <c r="W40" s="1238"/>
      <c r="X40" s="1224">
        <v>5505</v>
      </c>
    </row>
    <row r="41" spans="1:24" ht="10.5" customHeight="1">
      <c r="A41" s="1224"/>
      <c r="B41" s="1236"/>
      <c r="C41" s="149" t="s">
        <v>73</v>
      </c>
      <c r="D41" s="216"/>
      <c r="E41" s="1278"/>
      <c r="F41" s="1279">
        <v>35156</v>
      </c>
      <c r="G41" s="1279"/>
      <c r="H41" s="1279">
        <v>36175</v>
      </c>
      <c r="I41" s="1279"/>
      <c r="J41" s="1279">
        <v>36481</v>
      </c>
      <c r="K41" s="1279"/>
      <c r="L41" s="1279">
        <v>36081</v>
      </c>
      <c r="M41" s="1279"/>
      <c r="N41" s="1279">
        <v>35711</v>
      </c>
      <c r="O41" s="1279"/>
      <c r="P41" s="1279">
        <v>35679</v>
      </c>
      <c r="Q41" s="1279"/>
      <c r="R41" s="1279">
        <v>35958</v>
      </c>
      <c r="S41" s="1279"/>
      <c r="T41" s="1279">
        <v>35883</v>
      </c>
      <c r="U41" s="1279"/>
      <c r="V41" s="1279">
        <v>35834</v>
      </c>
      <c r="W41" s="1238"/>
      <c r="X41" s="1224">
        <v>35834</v>
      </c>
    </row>
    <row r="42" spans="1:24" ht="10.5" customHeight="1">
      <c r="A42" s="1224"/>
      <c r="B42" s="1236"/>
      <c r="C42" s="149" t="s">
        <v>75</v>
      </c>
      <c r="D42" s="216"/>
      <c r="E42" s="1278"/>
      <c r="F42" s="1279">
        <v>2749</v>
      </c>
      <c r="G42" s="1279"/>
      <c r="H42" s="1279">
        <v>2941</v>
      </c>
      <c r="I42" s="1279"/>
      <c r="J42" s="1279">
        <v>3073</v>
      </c>
      <c r="K42" s="1279"/>
      <c r="L42" s="1279">
        <v>3027</v>
      </c>
      <c r="M42" s="1279"/>
      <c r="N42" s="1279">
        <v>3097</v>
      </c>
      <c r="O42" s="1279"/>
      <c r="P42" s="1279">
        <v>3091</v>
      </c>
      <c r="Q42" s="1279"/>
      <c r="R42" s="1279">
        <v>3223</v>
      </c>
      <c r="S42" s="1279"/>
      <c r="T42" s="1279">
        <v>3273</v>
      </c>
      <c r="U42" s="1279"/>
      <c r="V42" s="1279">
        <v>3304</v>
      </c>
      <c r="W42" s="1238"/>
      <c r="X42" s="1224">
        <v>3304</v>
      </c>
    </row>
    <row r="43" spans="1:24" ht="10.5" customHeight="1">
      <c r="A43" s="1224"/>
      <c r="B43" s="1236"/>
      <c r="C43" s="149" t="s">
        <v>84</v>
      </c>
      <c r="D43" s="216"/>
      <c r="E43" s="1278"/>
      <c r="F43" s="1279">
        <v>5402</v>
      </c>
      <c r="G43" s="1279"/>
      <c r="H43" s="1279">
        <v>5861</v>
      </c>
      <c r="I43" s="1279"/>
      <c r="J43" s="1279">
        <v>6070</v>
      </c>
      <c r="K43" s="1279"/>
      <c r="L43" s="1279">
        <v>6039</v>
      </c>
      <c r="M43" s="1279"/>
      <c r="N43" s="1279">
        <v>6082</v>
      </c>
      <c r="O43" s="1279"/>
      <c r="P43" s="1279">
        <v>6177</v>
      </c>
      <c r="Q43" s="1279"/>
      <c r="R43" s="1279">
        <v>6406</v>
      </c>
      <c r="S43" s="1279"/>
      <c r="T43" s="1279">
        <v>6414</v>
      </c>
      <c r="U43" s="1279"/>
      <c r="V43" s="1279">
        <v>6334</v>
      </c>
      <c r="W43" s="1238"/>
      <c r="X43" s="1224">
        <v>6334</v>
      </c>
    </row>
    <row r="44" spans="1:24" ht="10.5" customHeight="1">
      <c r="A44" s="1224"/>
      <c r="B44" s="1236"/>
      <c r="C44" s="149" t="s">
        <v>70</v>
      </c>
      <c r="D44" s="216"/>
      <c r="E44" s="1278"/>
      <c r="F44" s="1279">
        <v>11302</v>
      </c>
      <c r="G44" s="1279"/>
      <c r="H44" s="1279">
        <v>11486</v>
      </c>
      <c r="I44" s="1279"/>
      <c r="J44" s="1279">
        <v>11583</v>
      </c>
      <c r="K44" s="1279"/>
      <c r="L44" s="1279">
        <v>12046</v>
      </c>
      <c r="M44" s="1279"/>
      <c r="N44" s="1279">
        <v>12615</v>
      </c>
      <c r="O44" s="1279"/>
      <c r="P44" s="1279">
        <v>13033</v>
      </c>
      <c r="Q44" s="1279"/>
      <c r="R44" s="1279">
        <v>13551</v>
      </c>
      <c r="S44" s="1279"/>
      <c r="T44" s="1279">
        <v>13904</v>
      </c>
      <c r="U44" s="1279"/>
      <c r="V44" s="1279">
        <v>14052</v>
      </c>
      <c r="W44" s="1238"/>
      <c r="X44" s="1224">
        <v>14052</v>
      </c>
    </row>
    <row r="45" spans="1:24" ht="10.5" customHeight="1">
      <c r="A45" s="1224"/>
      <c r="B45" s="1236"/>
      <c r="C45" s="149" t="s">
        <v>65</v>
      </c>
      <c r="D45" s="216"/>
      <c r="E45" s="1278"/>
      <c r="F45" s="1279">
        <v>4788</v>
      </c>
      <c r="G45" s="1279"/>
      <c r="H45" s="1279">
        <v>5362</v>
      </c>
      <c r="I45" s="1279"/>
      <c r="J45" s="1279">
        <v>5501</v>
      </c>
      <c r="K45" s="1279"/>
      <c r="L45" s="1279">
        <v>5466</v>
      </c>
      <c r="M45" s="1279"/>
      <c r="N45" s="1279">
        <v>5634</v>
      </c>
      <c r="O45" s="1279"/>
      <c r="P45" s="1279">
        <v>5572</v>
      </c>
      <c r="Q45" s="1279"/>
      <c r="R45" s="1279">
        <v>5715</v>
      </c>
      <c r="S45" s="1279"/>
      <c r="T45" s="1279">
        <v>5882</v>
      </c>
      <c r="U45" s="1279"/>
      <c r="V45" s="1279">
        <v>5973</v>
      </c>
      <c r="W45" s="1238"/>
      <c r="X45" s="1224">
        <v>5973</v>
      </c>
    </row>
    <row r="46" spans="1:24" ht="10.5" customHeight="1">
      <c r="A46" s="1224"/>
      <c r="B46" s="1236"/>
      <c r="C46" s="149" t="s">
        <v>83</v>
      </c>
      <c r="D46" s="216"/>
      <c r="E46" s="1278"/>
      <c r="F46" s="1279">
        <v>17891</v>
      </c>
      <c r="G46" s="1279"/>
      <c r="H46" s="1279">
        <v>17571</v>
      </c>
      <c r="I46" s="1279"/>
      <c r="J46" s="1279">
        <v>17920</v>
      </c>
      <c r="K46" s="1279"/>
      <c r="L46" s="1279">
        <v>18724</v>
      </c>
      <c r="M46" s="1279"/>
      <c r="N46" s="1279">
        <v>21849</v>
      </c>
      <c r="O46" s="1279"/>
      <c r="P46" s="1279">
        <v>24568</v>
      </c>
      <c r="Q46" s="1279"/>
      <c r="R46" s="1279">
        <v>26349</v>
      </c>
      <c r="S46" s="1279"/>
      <c r="T46" s="1279">
        <v>26824</v>
      </c>
      <c r="U46" s="1279"/>
      <c r="V46" s="1279">
        <v>26102</v>
      </c>
      <c r="W46" s="1238"/>
      <c r="X46" s="1224">
        <v>26102</v>
      </c>
    </row>
    <row r="47" spans="1:24" ht="10.5" customHeight="1">
      <c r="A47" s="1224"/>
      <c r="B47" s="1236"/>
      <c r="C47" s="149" t="s">
        <v>85</v>
      </c>
      <c r="D47" s="216"/>
      <c r="E47" s="1278"/>
      <c r="F47" s="1279">
        <v>3980</v>
      </c>
      <c r="G47" s="1279"/>
      <c r="H47" s="1279">
        <v>4179</v>
      </c>
      <c r="I47" s="1279"/>
      <c r="J47" s="1279">
        <v>4298</v>
      </c>
      <c r="K47" s="1279"/>
      <c r="L47" s="1279">
        <v>4219</v>
      </c>
      <c r="M47" s="1279"/>
      <c r="N47" s="1279">
        <v>4281</v>
      </c>
      <c r="O47" s="1279"/>
      <c r="P47" s="1279">
        <v>4305</v>
      </c>
      <c r="Q47" s="1279"/>
      <c r="R47" s="1279">
        <v>4425</v>
      </c>
      <c r="S47" s="1279"/>
      <c r="T47" s="1279">
        <v>4458</v>
      </c>
      <c r="U47" s="1279"/>
      <c r="V47" s="1279">
        <v>4393</v>
      </c>
      <c r="W47" s="1238"/>
      <c r="X47" s="1224">
        <v>4393</v>
      </c>
    </row>
    <row r="48" spans="1:24" ht="10.5" customHeight="1">
      <c r="A48" s="1224"/>
      <c r="B48" s="1236"/>
      <c r="C48" s="149" t="s">
        <v>69</v>
      </c>
      <c r="D48" s="216"/>
      <c r="E48" s="1278"/>
      <c r="F48" s="1279">
        <v>14469</v>
      </c>
      <c r="G48" s="1279"/>
      <c r="H48" s="1279">
        <v>14888</v>
      </c>
      <c r="I48" s="1279"/>
      <c r="J48" s="1279">
        <v>15269</v>
      </c>
      <c r="K48" s="1279"/>
      <c r="L48" s="1279">
        <v>15199</v>
      </c>
      <c r="M48" s="1279"/>
      <c r="N48" s="1279">
        <v>15791</v>
      </c>
      <c r="O48" s="1279"/>
      <c r="P48" s="1279">
        <v>16157</v>
      </c>
      <c r="Q48" s="1279"/>
      <c r="R48" s="1279">
        <v>17102</v>
      </c>
      <c r="S48" s="1279"/>
      <c r="T48" s="1279">
        <v>16918</v>
      </c>
      <c r="U48" s="1279"/>
      <c r="V48" s="1279">
        <v>16923</v>
      </c>
      <c r="W48" s="1238"/>
      <c r="X48" s="1224">
        <v>16923</v>
      </c>
    </row>
    <row r="49" spans="1:24" ht="10.5" customHeight="1">
      <c r="A49" s="1224"/>
      <c r="B49" s="1236"/>
      <c r="C49" s="149" t="s">
        <v>68</v>
      </c>
      <c r="D49" s="216"/>
      <c r="E49" s="1278"/>
      <c r="F49" s="1279">
        <v>67415</v>
      </c>
      <c r="G49" s="1279"/>
      <c r="H49" s="1279">
        <v>66533</v>
      </c>
      <c r="I49" s="1279"/>
      <c r="J49" s="1279">
        <v>65462</v>
      </c>
      <c r="K49" s="1279"/>
      <c r="L49" s="1279">
        <v>66589</v>
      </c>
      <c r="M49" s="1279"/>
      <c r="N49" s="1279">
        <v>74047</v>
      </c>
      <c r="O49" s="1279"/>
      <c r="P49" s="1279">
        <v>76181</v>
      </c>
      <c r="Q49" s="1279"/>
      <c r="R49" s="1279">
        <v>80118</v>
      </c>
      <c r="S49" s="1279"/>
      <c r="T49" s="1279">
        <v>81246</v>
      </c>
      <c r="U49" s="1279"/>
      <c r="V49" s="1279">
        <v>81201</v>
      </c>
      <c r="W49" s="1238"/>
      <c r="X49" s="1224">
        <v>81201</v>
      </c>
    </row>
    <row r="50" spans="1:24" ht="10.5" customHeight="1">
      <c r="A50" s="1224"/>
      <c r="B50" s="1236"/>
      <c r="C50" s="149" t="s">
        <v>66</v>
      </c>
      <c r="D50" s="216"/>
      <c r="E50" s="1278"/>
      <c r="F50" s="1279">
        <v>3752</v>
      </c>
      <c r="G50" s="1279"/>
      <c r="H50" s="1279">
        <v>4026</v>
      </c>
      <c r="I50" s="1279"/>
      <c r="J50" s="1279">
        <v>4207</v>
      </c>
      <c r="K50" s="1279"/>
      <c r="L50" s="1279">
        <v>4068</v>
      </c>
      <c r="M50" s="1279"/>
      <c r="N50" s="1279">
        <v>4175</v>
      </c>
      <c r="O50" s="1279"/>
      <c r="P50" s="1279">
        <v>4110</v>
      </c>
      <c r="Q50" s="1279"/>
      <c r="R50" s="1279">
        <v>4360</v>
      </c>
      <c r="S50" s="1279"/>
      <c r="T50" s="1279">
        <v>4416</v>
      </c>
      <c r="U50" s="1279"/>
      <c r="V50" s="1279">
        <v>4403</v>
      </c>
      <c r="W50" s="1238"/>
      <c r="X50" s="1224">
        <v>4403</v>
      </c>
    </row>
    <row r="51" spans="1:24" ht="10.5" customHeight="1">
      <c r="A51" s="1224"/>
      <c r="B51" s="1236"/>
      <c r="C51" s="149" t="s">
        <v>72</v>
      </c>
      <c r="D51" s="216"/>
      <c r="E51" s="1278"/>
      <c r="F51" s="1279">
        <v>81471</v>
      </c>
      <c r="G51" s="1279"/>
      <c r="H51" s="1279">
        <v>83984</v>
      </c>
      <c r="I51" s="1279"/>
      <c r="J51" s="1279">
        <v>86223</v>
      </c>
      <c r="K51" s="1279"/>
      <c r="L51" s="1279">
        <v>85067</v>
      </c>
      <c r="M51" s="1279"/>
      <c r="N51" s="1279">
        <v>85407</v>
      </c>
      <c r="O51" s="1279"/>
      <c r="P51" s="1279">
        <v>86079</v>
      </c>
      <c r="Q51" s="1279"/>
      <c r="R51" s="1279">
        <v>89501</v>
      </c>
      <c r="S51" s="1279"/>
      <c r="T51" s="1279">
        <v>89681</v>
      </c>
      <c r="U51" s="1279"/>
      <c r="V51" s="1279">
        <v>88638</v>
      </c>
      <c r="W51" s="1238"/>
      <c r="X51" s="1224">
        <v>88638</v>
      </c>
    </row>
    <row r="52" spans="1:24" ht="10.5" customHeight="1">
      <c r="A52" s="1224"/>
      <c r="B52" s="1236"/>
      <c r="C52" s="149" t="s">
        <v>90</v>
      </c>
      <c r="D52" s="216"/>
      <c r="E52" s="1278"/>
      <c r="F52" s="1279">
        <v>15764</v>
      </c>
      <c r="G52" s="1279"/>
      <c r="H52" s="1279">
        <v>16160</v>
      </c>
      <c r="I52" s="1279"/>
      <c r="J52" s="1279">
        <v>16770</v>
      </c>
      <c r="K52" s="1279"/>
      <c r="L52" s="1279">
        <v>16878</v>
      </c>
      <c r="M52" s="1279"/>
      <c r="N52" s="1279">
        <v>17270</v>
      </c>
      <c r="O52" s="1279"/>
      <c r="P52" s="1279">
        <v>17741</v>
      </c>
      <c r="Q52" s="1279"/>
      <c r="R52" s="1279">
        <v>18830</v>
      </c>
      <c r="S52" s="1279"/>
      <c r="T52" s="1279">
        <v>18803</v>
      </c>
      <c r="U52" s="1279"/>
      <c r="V52" s="1279">
        <v>18640</v>
      </c>
      <c r="W52" s="1238"/>
      <c r="X52" s="1224">
        <v>18640</v>
      </c>
    </row>
    <row r="53" spans="1:24" ht="10.5" customHeight="1">
      <c r="A53" s="1224"/>
      <c r="B53" s="1236"/>
      <c r="C53" s="149" t="s">
        <v>67</v>
      </c>
      <c r="D53" s="216"/>
      <c r="E53" s="1278"/>
      <c r="F53" s="1279">
        <v>31647</v>
      </c>
      <c r="G53" s="1279"/>
      <c r="H53" s="1279">
        <v>32410</v>
      </c>
      <c r="I53" s="1279"/>
      <c r="J53" s="1279">
        <v>33505</v>
      </c>
      <c r="K53" s="1279"/>
      <c r="L53" s="1279">
        <v>32958</v>
      </c>
      <c r="M53" s="1279"/>
      <c r="N53" s="1279">
        <v>33638</v>
      </c>
      <c r="O53" s="1279"/>
      <c r="P53" s="1279">
        <v>33964</v>
      </c>
      <c r="Q53" s="1279"/>
      <c r="R53" s="1279">
        <v>35757</v>
      </c>
      <c r="S53" s="1279"/>
      <c r="T53" s="1279">
        <v>35897</v>
      </c>
      <c r="U53" s="1279"/>
      <c r="V53" s="1279">
        <v>35533</v>
      </c>
      <c r="W53" s="1238"/>
      <c r="X53" s="1224">
        <v>35533</v>
      </c>
    </row>
    <row r="54" spans="1:24" ht="10.5" customHeight="1">
      <c r="A54" s="1224"/>
      <c r="B54" s="1236"/>
      <c r="C54" s="149" t="s">
        <v>74</v>
      </c>
      <c r="D54" s="216"/>
      <c r="E54" s="1280"/>
      <c r="F54" s="1281">
        <v>6152</v>
      </c>
      <c r="G54" s="1281"/>
      <c r="H54" s="1281">
        <v>6427</v>
      </c>
      <c r="I54" s="1281"/>
      <c r="J54" s="1281">
        <v>6304</v>
      </c>
      <c r="K54" s="1281"/>
      <c r="L54" s="1281">
        <v>6321</v>
      </c>
      <c r="M54" s="1281"/>
      <c r="N54" s="1281">
        <v>6609</v>
      </c>
      <c r="O54" s="1281"/>
      <c r="P54" s="1281">
        <v>6727</v>
      </c>
      <c r="Q54" s="1281"/>
      <c r="R54" s="1281">
        <v>6909</v>
      </c>
      <c r="S54" s="1281"/>
      <c r="T54" s="1281">
        <v>6930</v>
      </c>
      <c r="U54" s="1281"/>
      <c r="V54" s="1281">
        <v>6979</v>
      </c>
      <c r="W54" s="1238"/>
      <c r="X54" s="1224">
        <v>6979</v>
      </c>
    </row>
    <row r="55" spans="1:24" ht="10.5" customHeight="1">
      <c r="A55" s="1224"/>
      <c r="B55" s="1236"/>
      <c r="C55" s="149" t="s">
        <v>76</v>
      </c>
      <c r="D55" s="216"/>
      <c r="E55" s="1280"/>
      <c r="F55" s="1281">
        <v>4800</v>
      </c>
      <c r="G55" s="1281"/>
      <c r="H55" s="1281">
        <v>5175</v>
      </c>
      <c r="I55" s="1281"/>
      <c r="J55" s="1281">
        <v>5528</v>
      </c>
      <c r="K55" s="1281"/>
      <c r="L55" s="1281">
        <v>5296</v>
      </c>
      <c r="M55" s="1281"/>
      <c r="N55" s="1281">
        <v>5262</v>
      </c>
      <c r="O55" s="1281"/>
      <c r="P55" s="1281">
        <v>5379</v>
      </c>
      <c r="Q55" s="1281"/>
      <c r="R55" s="1281">
        <v>5672</v>
      </c>
      <c r="S55" s="1281"/>
      <c r="T55" s="1281">
        <v>5732</v>
      </c>
      <c r="U55" s="1281"/>
      <c r="V55" s="1281">
        <v>5622</v>
      </c>
      <c r="W55" s="1238"/>
      <c r="X55" s="1224">
        <v>5622</v>
      </c>
    </row>
    <row r="56" spans="1:24" ht="10.5" customHeight="1">
      <c r="A56" s="1224"/>
      <c r="B56" s="1236"/>
      <c r="C56" s="149" t="s">
        <v>86</v>
      </c>
      <c r="D56" s="216"/>
      <c r="E56" s="1280"/>
      <c r="F56" s="1281">
        <v>10684</v>
      </c>
      <c r="G56" s="1281"/>
      <c r="H56" s="1281">
        <v>11201</v>
      </c>
      <c r="I56" s="1281"/>
      <c r="J56" s="1281">
        <v>11872</v>
      </c>
      <c r="K56" s="1281"/>
      <c r="L56" s="1281">
        <v>11437</v>
      </c>
      <c r="M56" s="1281"/>
      <c r="N56" s="1281">
        <v>11642</v>
      </c>
      <c r="O56" s="1281"/>
      <c r="P56" s="1281">
        <v>11882</v>
      </c>
      <c r="Q56" s="1281"/>
      <c r="R56" s="1281">
        <v>12530</v>
      </c>
      <c r="S56" s="1281"/>
      <c r="T56" s="1281">
        <v>12589</v>
      </c>
      <c r="U56" s="1281"/>
      <c r="V56" s="1281">
        <v>12225</v>
      </c>
      <c r="W56" s="1238"/>
      <c r="X56" s="1224">
        <v>12225</v>
      </c>
    </row>
    <row r="57" spans="1:24" ht="10.5" customHeight="1">
      <c r="A57" s="1224"/>
      <c r="B57" s="1236"/>
      <c r="C57" s="149" t="s">
        <v>167</v>
      </c>
      <c r="D57" s="216"/>
      <c r="E57" s="1280"/>
      <c r="F57" s="1281">
        <v>7050</v>
      </c>
      <c r="G57" s="1281"/>
      <c r="H57" s="1281">
        <v>7337</v>
      </c>
      <c r="I57" s="1281"/>
      <c r="J57" s="1281">
        <v>7278</v>
      </c>
      <c r="K57" s="1281"/>
      <c r="L57" s="1281">
        <v>7075</v>
      </c>
      <c r="M57" s="1281"/>
      <c r="N57" s="1281">
        <v>7412</v>
      </c>
      <c r="O57" s="1281"/>
      <c r="P57" s="1281">
        <v>7809</v>
      </c>
      <c r="Q57" s="1281"/>
      <c r="R57" s="1281">
        <v>8198</v>
      </c>
      <c r="S57" s="1281"/>
      <c r="T57" s="1281">
        <v>8409</v>
      </c>
      <c r="U57" s="1281"/>
      <c r="V57" s="1281">
        <v>8291</v>
      </c>
      <c r="W57" s="1238"/>
      <c r="X57" s="1224">
        <v>8291</v>
      </c>
    </row>
    <row r="58" spans="1:24" ht="10.5" customHeight="1">
      <c r="A58" s="1224"/>
      <c r="B58" s="1236"/>
      <c r="C58" s="149" t="s">
        <v>168</v>
      </c>
      <c r="D58" s="216"/>
      <c r="E58" s="1281"/>
      <c r="F58" s="1281">
        <v>10375</v>
      </c>
      <c r="G58" s="1281"/>
      <c r="H58" s="1281">
        <v>10830</v>
      </c>
      <c r="I58" s="1281"/>
      <c r="J58" s="1281">
        <v>11006</v>
      </c>
      <c r="K58" s="1281"/>
      <c r="L58" s="1281">
        <v>11083</v>
      </c>
      <c r="M58" s="1281"/>
      <c r="N58" s="1281">
        <v>11354</v>
      </c>
      <c r="O58" s="1281"/>
      <c r="P58" s="1281">
        <v>11627</v>
      </c>
      <c r="Q58" s="1281"/>
      <c r="R58" s="1281">
        <v>11842</v>
      </c>
      <c r="S58" s="1281"/>
      <c r="T58" s="1281">
        <v>11983</v>
      </c>
      <c r="U58" s="1281"/>
      <c r="V58" s="1281">
        <v>12043</v>
      </c>
      <c r="W58" s="1238"/>
      <c r="X58" s="1224">
        <v>12043</v>
      </c>
    </row>
    <row r="59" spans="1:24" ht="4.5" customHeight="1">
      <c r="A59" s="1224"/>
      <c r="B59" s="1236"/>
      <c r="C59" s="149"/>
      <c r="D59" s="216"/>
      <c r="E59" s="1281"/>
      <c r="F59" s="1281"/>
      <c r="G59" s="1281"/>
      <c r="H59" s="1281"/>
      <c r="I59" s="1281"/>
      <c r="J59" s="1281"/>
      <c r="K59" s="1281"/>
      <c r="L59" s="1281"/>
      <c r="M59" s="1281"/>
      <c r="N59" s="1281"/>
      <c r="O59" s="1281"/>
      <c r="P59" s="1281"/>
      <c r="Q59" s="1281"/>
      <c r="R59" s="1281"/>
      <c r="S59" s="1281"/>
      <c r="T59" s="1281"/>
      <c r="U59" s="1281"/>
      <c r="V59" s="1281"/>
      <c r="W59" s="1238"/>
      <c r="X59" s="1224"/>
    </row>
    <row r="60" spans="1:24" s="1274" customFormat="1" ht="13.5" customHeight="1">
      <c r="A60" s="1269"/>
      <c r="B60" s="1270"/>
      <c r="C60" s="1275" t="s">
        <v>188</v>
      </c>
      <c r="D60" s="1275"/>
      <c r="E60" s="1275"/>
      <c r="F60" s="1272"/>
      <c r="G60" s="1272"/>
      <c r="H60" s="1272"/>
      <c r="I60" s="1272"/>
      <c r="J60" s="1272"/>
      <c r="K60" s="1272"/>
      <c r="L60" s="1272"/>
      <c r="M60" s="1272"/>
      <c r="N60" s="1272"/>
      <c r="O60" s="1272"/>
      <c r="P60" s="1272"/>
      <c r="Q60" s="1272"/>
      <c r="R60" s="1272"/>
      <c r="S60" s="1272"/>
      <c r="T60" s="1272"/>
      <c r="U60" s="1272"/>
      <c r="V60" s="1272"/>
      <c r="W60" s="1273"/>
      <c r="X60" s="1269"/>
    </row>
    <row r="61" spans="1:24" s="1241" customFormat="1" ht="13.5" customHeight="1">
      <c r="A61" s="1239"/>
      <c r="B61" s="1240"/>
      <c r="C61" s="1536" t="s">
        <v>189</v>
      </c>
      <c r="D61" s="1536"/>
      <c r="E61" s="1276"/>
      <c r="F61" s="1282">
        <v>498.66</v>
      </c>
      <c r="G61" s="1282"/>
      <c r="H61" s="1282">
        <v>501.54</v>
      </c>
      <c r="I61" s="1282"/>
      <c r="J61" s="1282">
        <v>505.03</v>
      </c>
      <c r="K61" s="1282"/>
      <c r="L61" s="1282">
        <v>507</v>
      </c>
      <c r="M61" s="1282"/>
      <c r="N61" s="1282">
        <v>502.38</v>
      </c>
      <c r="O61" s="1282"/>
      <c r="P61" s="1282">
        <v>499.93</v>
      </c>
      <c r="Q61" s="1282"/>
      <c r="R61" s="1282">
        <v>493.55</v>
      </c>
      <c r="S61" s="1282"/>
      <c r="T61" s="1282">
        <v>497.44</v>
      </c>
      <c r="U61" s="1282"/>
      <c r="V61" s="1282">
        <v>491.25</v>
      </c>
      <c r="W61" s="1277"/>
      <c r="X61" s="1239">
        <v>491.25</v>
      </c>
    </row>
    <row r="62" spans="1:24" ht="9.75" customHeight="1">
      <c r="A62" s="1224"/>
      <c r="B62" s="1236"/>
      <c r="C62" s="1532" t="s">
        <v>631</v>
      </c>
      <c r="D62" s="1532"/>
      <c r="E62" s="1532"/>
      <c r="F62" s="1532"/>
      <c r="G62" s="1532"/>
      <c r="H62" s="1532"/>
      <c r="I62" s="1532"/>
      <c r="J62" s="1532"/>
      <c r="K62" s="1532"/>
      <c r="L62" s="1532"/>
      <c r="M62" s="1532"/>
      <c r="N62" s="1532"/>
      <c r="O62" s="1532"/>
      <c r="P62" s="1532"/>
      <c r="Q62" s="1532"/>
      <c r="R62" s="1532"/>
      <c r="S62" s="1532"/>
      <c r="T62" s="1532"/>
      <c r="U62" s="1532"/>
      <c r="V62" s="1532"/>
      <c r="W62" s="1238"/>
      <c r="X62" s="1224"/>
    </row>
    <row r="63" spans="1:24" ht="9" customHeight="1" thickBot="1">
      <c r="A63" s="1224"/>
      <c r="B63" s="1236"/>
      <c r="C63" s="682"/>
      <c r="D63" s="682"/>
      <c r="E63" s="682"/>
      <c r="F63" s="682"/>
      <c r="G63" s="682"/>
      <c r="H63" s="682"/>
      <c r="I63" s="682"/>
      <c r="J63" s="682"/>
      <c r="K63" s="682"/>
      <c r="L63" s="682"/>
      <c r="M63" s="682"/>
      <c r="N63" s="682"/>
      <c r="O63" s="682"/>
      <c r="P63" s="682"/>
      <c r="Q63" s="682"/>
      <c r="R63" s="682"/>
      <c r="S63" s="682"/>
      <c r="T63" s="682"/>
      <c r="U63" s="682"/>
      <c r="V63" s="682"/>
      <c r="W63" s="1238"/>
      <c r="X63" s="1224"/>
    </row>
    <row r="64" spans="1:24" ht="13.5" customHeight="1" thickBot="1">
      <c r="A64" s="1224"/>
      <c r="B64" s="1236"/>
      <c r="C64" s="1525" t="s">
        <v>23</v>
      </c>
      <c r="D64" s="1526"/>
      <c r="E64" s="1526"/>
      <c r="F64" s="1526"/>
      <c r="G64" s="1526"/>
      <c r="H64" s="1526"/>
      <c r="I64" s="1526"/>
      <c r="J64" s="1526"/>
      <c r="K64" s="1526"/>
      <c r="L64" s="1526"/>
      <c r="M64" s="1526"/>
      <c r="N64" s="1526"/>
      <c r="O64" s="1526"/>
      <c r="P64" s="1526"/>
      <c r="Q64" s="1526"/>
      <c r="R64" s="1526"/>
      <c r="S64" s="1526"/>
      <c r="T64" s="1526"/>
      <c r="U64" s="1526"/>
      <c r="V64" s="1527"/>
      <c r="W64" s="1238"/>
      <c r="X64" s="1224"/>
    </row>
    <row r="65" spans="1:24" ht="9.75" customHeight="1">
      <c r="A65" s="1224"/>
      <c r="B65" s="1236"/>
      <c r="C65" s="128" t="s">
        <v>87</v>
      </c>
      <c r="D65" s="1259"/>
      <c r="E65" s="1283"/>
      <c r="F65" s="1284"/>
      <c r="G65" s="1284"/>
      <c r="H65" s="1284"/>
      <c r="I65" s="1284"/>
      <c r="J65" s="1284"/>
      <c r="K65" s="1284"/>
      <c r="L65" s="1284"/>
      <c r="M65" s="1285"/>
      <c r="N65" s="1284"/>
      <c r="O65" s="1284"/>
      <c r="P65" s="1284"/>
      <c r="Q65" s="1284"/>
      <c r="R65" s="1284"/>
      <c r="S65" s="1284"/>
      <c r="T65" s="1284"/>
      <c r="U65" s="1284"/>
      <c r="V65" s="1284"/>
      <c r="W65" s="1238"/>
      <c r="X65" s="1224"/>
    </row>
    <row r="66" spans="1:24" ht="13.5" customHeight="1">
      <c r="A66" s="1224"/>
      <c r="B66" s="1236"/>
      <c r="C66" s="1528" t="s">
        <v>185</v>
      </c>
      <c r="D66" s="1528"/>
      <c r="E66" s="1286"/>
      <c r="F66" s="1272">
        <v>91132</v>
      </c>
      <c r="G66" s="1272"/>
      <c r="H66" s="1272">
        <v>95332</v>
      </c>
      <c r="I66" s="1272"/>
      <c r="J66" s="1272">
        <v>77180</v>
      </c>
      <c r="K66" s="1272"/>
      <c r="L66" s="1272">
        <v>87171</v>
      </c>
      <c r="M66" s="1272"/>
      <c r="N66" s="1272">
        <v>103337</v>
      </c>
      <c r="O66" s="1272"/>
      <c r="P66" s="1272">
        <v>91361</v>
      </c>
      <c r="Q66" s="1272"/>
      <c r="R66" s="1272">
        <v>99269</v>
      </c>
      <c r="S66" s="1272"/>
      <c r="T66" s="1272">
        <v>94840</v>
      </c>
      <c r="U66" s="1272"/>
      <c r="V66" s="1272">
        <v>97319</v>
      </c>
      <c r="W66" s="1238"/>
      <c r="X66" s="1224"/>
    </row>
    <row r="67" spans="1:24" ht="11.25" customHeight="1">
      <c r="A67" s="1224"/>
      <c r="B67" s="1236"/>
      <c r="C67" s="149" t="s">
        <v>81</v>
      </c>
      <c r="D67" s="1287"/>
      <c r="E67" s="1286"/>
      <c r="F67" s="1279">
        <v>37133</v>
      </c>
      <c r="G67" s="1279"/>
      <c r="H67" s="1279">
        <v>39127</v>
      </c>
      <c r="I67" s="1279"/>
      <c r="J67" s="1279">
        <v>32025</v>
      </c>
      <c r="K67" s="1279"/>
      <c r="L67" s="1279">
        <v>35504</v>
      </c>
      <c r="M67" s="1279"/>
      <c r="N67" s="1279">
        <v>41512</v>
      </c>
      <c r="O67" s="1279"/>
      <c r="P67" s="1279">
        <v>37048</v>
      </c>
      <c r="Q67" s="1279"/>
      <c r="R67" s="1279">
        <v>40186</v>
      </c>
      <c r="S67" s="1279"/>
      <c r="T67" s="1279">
        <v>37835</v>
      </c>
      <c r="U67" s="1279"/>
      <c r="V67" s="1279">
        <v>38991</v>
      </c>
      <c r="W67" s="1238"/>
      <c r="X67" s="1224"/>
    </row>
    <row r="68" spans="1:24" ht="11.25" customHeight="1">
      <c r="A68" s="1224"/>
      <c r="B68" s="1236"/>
      <c r="C68" s="149" t="s">
        <v>80</v>
      </c>
      <c r="D68" s="1287"/>
      <c r="E68" s="1286"/>
      <c r="F68" s="1279">
        <v>53999</v>
      </c>
      <c r="G68" s="1279"/>
      <c r="H68" s="1279">
        <v>56205</v>
      </c>
      <c r="I68" s="1279"/>
      <c r="J68" s="1279">
        <v>45155</v>
      </c>
      <c r="K68" s="1279"/>
      <c r="L68" s="1279">
        <v>51667</v>
      </c>
      <c r="M68" s="1279"/>
      <c r="N68" s="1279">
        <v>61825</v>
      </c>
      <c r="O68" s="1279"/>
      <c r="P68" s="1279">
        <v>54313</v>
      </c>
      <c r="Q68" s="1279"/>
      <c r="R68" s="1279">
        <v>59083</v>
      </c>
      <c r="S68" s="1279"/>
      <c r="T68" s="1279">
        <v>57005</v>
      </c>
      <c r="U68" s="1279"/>
      <c r="V68" s="1279">
        <v>58328</v>
      </c>
      <c r="W68" s="1238"/>
      <c r="X68" s="1224">
        <v>58328</v>
      </c>
    </row>
    <row r="69" spans="1:24" s="1274" customFormat="1" ht="12.75" customHeight="1">
      <c r="A69" s="1269"/>
      <c r="B69" s="1270"/>
      <c r="C69" s="1529" t="s">
        <v>632</v>
      </c>
      <c r="D69" s="1529"/>
      <c r="E69" s="1529"/>
      <c r="F69" s="1529"/>
      <c r="G69" s="1529"/>
      <c r="H69" s="1529"/>
      <c r="I69" s="1529"/>
      <c r="J69" s="1529"/>
      <c r="K69" s="1529"/>
      <c r="L69" s="1529"/>
      <c r="M69" s="1529"/>
      <c r="N69" s="1529"/>
      <c r="O69" s="1529"/>
      <c r="P69" s="1529"/>
      <c r="Q69" s="1529"/>
      <c r="R69" s="1529"/>
      <c r="S69" s="1529"/>
      <c r="T69" s="1529"/>
      <c r="U69" s="1529"/>
      <c r="V69" s="1529"/>
      <c r="W69" s="1238"/>
      <c r="X69" s="1269"/>
    </row>
    <row r="70" spans="1:24" ht="13.5" customHeight="1">
      <c r="A70" s="1224"/>
      <c r="B70" s="1236"/>
      <c r="C70" s="1288" t="s">
        <v>171</v>
      </c>
      <c r="D70" s="129"/>
      <c r="E70" s="129"/>
      <c r="F70" s="129"/>
      <c r="G70" s="129"/>
      <c r="H70" s="129"/>
      <c r="I70" s="129"/>
      <c r="J70" s="1289" t="s">
        <v>172</v>
      </c>
      <c r="K70" s="129"/>
      <c r="L70" s="129"/>
      <c r="M70" s="129"/>
      <c r="N70" s="129"/>
      <c r="O70" s="129"/>
      <c r="P70" s="129"/>
      <c r="Q70" s="129"/>
      <c r="R70" s="129"/>
      <c r="S70" s="129"/>
      <c r="T70" s="129"/>
      <c r="U70" s="129"/>
      <c r="V70" s="129"/>
      <c r="W70" s="1238"/>
      <c r="X70" s="1224"/>
    </row>
    <row r="71" spans="1:24" ht="9" customHeight="1">
      <c r="A71" s="1224"/>
      <c r="B71" s="1236"/>
      <c r="C71" s="1530" t="s">
        <v>369</v>
      </c>
      <c r="D71" s="1530"/>
      <c r="E71" s="1530"/>
      <c r="F71" s="1530"/>
      <c r="G71" s="1530"/>
      <c r="H71" s="1530"/>
      <c r="I71" s="1530"/>
      <c r="J71" s="1530"/>
      <c r="K71" s="1530"/>
      <c r="L71" s="1530"/>
      <c r="M71" s="1530"/>
      <c r="N71" s="1530"/>
      <c r="O71" s="1530"/>
      <c r="P71" s="1530"/>
      <c r="Q71" s="1530"/>
      <c r="R71" s="1530"/>
      <c r="S71" s="1530"/>
      <c r="T71" s="1530"/>
      <c r="U71" s="1530"/>
      <c r="V71" s="1530"/>
      <c r="W71" s="1238"/>
      <c r="X71" s="1224"/>
    </row>
    <row r="72" spans="1:24" ht="9" customHeight="1">
      <c r="A72" s="1224"/>
      <c r="B72" s="1236"/>
      <c r="C72" s="1530" t="s">
        <v>370</v>
      </c>
      <c r="D72" s="1530"/>
      <c r="E72" s="1530"/>
      <c r="F72" s="1530"/>
      <c r="G72" s="1530"/>
      <c r="H72" s="1530"/>
      <c r="I72" s="1530"/>
      <c r="J72" s="1530"/>
      <c r="K72" s="1530"/>
      <c r="L72" s="1530"/>
      <c r="M72" s="1530"/>
      <c r="N72" s="1530"/>
      <c r="O72" s="1530"/>
      <c r="P72" s="1530"/>
      <c r="Q72" s="1530"/>
      <c r="R72" s="1530"/>
      <c r="S72" s="1530"/>
      <c r="T72" s="1530"/>
      <c r="U72" s="1530"/>
      <c r="V72" s="1530"/>
      <c r="W72" s="1238"/>
      <c r="X72" s="1224"/>
    </row>
    <row r="73" spans="1:24" ht="13.5" customHeight="1">
      <c r="A73" s="1224"/>
      <c r="B73" s="1236"/>
      <c r="C73" s="1224"/>
      <c r="D73" s="1224"/>
      <c r="E73" s="1236"/>
      <c r="F73" s="1233"/>
      <c r="G73" s="1233"/>
      <c r="H73" s="1233"/>
      <c r="I73" s="1233"/>
      <c r="J73" s="1233"/>
      <c r="K73" s="1233"/>
      <c r="L73" s="1233"/>
      <c r="M73" s="1233"/>
      <c r="N73" s="1233"/>
      <c r="O73" s="1233"/>
      <c r="P73" s="1233"/>
      <c r="Q73" s="1233"/>
      <c r="R73" s="1531" t="s">
        <v>541</v>
      </c>
      <c r="S73" s="1531"/>
      <c r="T73" s="1531"/>
      <c r="U73" s="1531"/>
      <c r="V73" s="1531"/>
      <c r="W73" s="1290">
        <v>19</v>
      </c>
      <c r="X73" s="1233"/>
    </row>
    <row r="74" spans="1:24" ht="13.5" customHeight="1"/>
    <row r="77" spans="1:24" ht="4.5" customHeight="1"/>
    <row r="80" spans="1:24" ht="8.25" customHeight="1"/>
    <row r="82" spans="18:23" ht="9" customHeight="1">
      <c r="W82" s="1243"/>
    </row>
    <row r="83" spans="18:23" ht="8.25" customHeight="1">
      <c r="R83" s="1243"/>
      <c r="V83" s="1524"/>
      <c r="W83" s="1524"/>
    </row>
    <row r="84" spans="18:23" ht="9.75" customHeight="1"/>
  </sheetData>
  <mergeCells count="31">
    <mergeCell ref="C25:D25"/>
    <mergeCell ref="B1:D1"/>
    <mergeCell ref="B2:D2"/>
    <mergeCell ref="C4:V4"/>
    <mergeCell ref="C5:D6"/>
    <mergeCell ref="F6:P6"/>
    <mergeCell ref="R6:V6"/>
    <mergeCell ref="C8:D8"/>
    <mergeCell ref="C18:V18"/>
    <mergeCell ref="C20:V20"/>
    <mergeCell ref="C22:D22"/>
    <mergeCell ref="C24:D24"/>
    <mergeCell ref="C62:V62"/>
    <mergeCell ref="C26:D26"/>
    <mergeCell ref="C27:D27"/>
    <mergeCell ref="C28:V28"/>
    <mergeCell ref="C30:V30"/>
    <mergeCell ref="C32:D32"/>
    <mergeCell ref="C34:D34"/>
    <mergeCell ref="C35:D35"/>
    <mergeCell ref="C36:D36"/>
    <mergeCell ref="C37:D37"/>
    <mergeCell ref="C38:D38"/>
    <mergeCell ref="C61:D61"/>
    <mergeCell ref="V83:W83"/>
    <mergeCell ref="C64:V64"/>
    <mergeCell ref="C66:D66"/>
    <mergeCell ref="C69:V69"/>
    <mergeCell ref="C71:V71"/>
    <mergeCell ref="C72:V72"/>
    <mergeCell ref="R73:V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P339"/>
  <sheetViews>
    <sheetView zoomScaleNormal="100" workbookViewId="0"/>
  </sheetViews>
  <sheetFormatPr defaultRowHeight="12.75"/>
  <cols>
    <col min="1" max="1" width="1" style="131" customWidth="1"/>
    <col min="2" max="2" width="2.5703125" style="131" customWidth="1"/>
    <col min="3" max="3" width="1" style="131" customWidth="1"/>
    <col min="4" max="4" width="32.28515625" style="131" customWidth="1"/>
    <col min="5" max="5" width="0.28515625" style="131" customWidth="1"/>
    <col min="6" max="6" width="4.5703125" style="1060" customWidth="1"/>
    <col min="7" max="7" width="0.28515625" style="1060" customWidth="1"/>
    <col min="8" max="8" width="4.5703125" style="1060" customWidth="1"/>
    <col min="9" max="9" width="0.28515625" style="1060" customWidth="1"/>
    <col min="10" max="10" width="4.5703125" style="1060" customWidth="1"/>
    <col min="11" max="11" width="0.28515625" style="1060" customWidth="1"/>
    <col min="12" max="12" width="4.5703125" style="1059" customWidth="1"/>
    <col min="13" max="13" width="0.42578125" style="1059" customWidth="1"/>
    <col min="14" max="14" width="4.5703125" style="1059" customWidth="1"/>
    <col min="15" max="15" width="0.28515625" style="1059" customWidth="1"/>
    <col min="16" max="16" width="4.5703125" style="1059" customWidth="1"/>
    <col min="17" max="17" width="0.28515625" style="1059" customWidth="1"/>
    <col min="18" max="18" width="4.5703125" style="1059" customWidth="1"/>
    <col min="19" max="19" width="0.28515625" style="1059" customWidth="1"/>
    <col min="20" max="20" width="4.5703125" style="1060" customWidth="1"/>
    <col min="21" max="21" width="0.28515625" style="1060" customWidth="1"/>
    <col min="22" max="22" width="4.5703125" style="1060" customWidth="1"/>
    <col min="23" max="23" width="0.28515625" style="1060" customWidth="1"/>
    <col min="24" max="24" width="4.5703125" style="1059" customWidth="1"/>
    <col min="25" max="25" width="0.28515625" style="1059" customWidth="1"/>
    <col min="26" max="26" width="4.5703125" style="1059" customWidth="1"/>
    <col min="27" max="27" width="0.28515625" style="1059" customWidth="1"/>
    <col min="28" max="28" width="4.5703125" style="1060" customWidth="1"/>
    <col min="29" max="29" width="0.28515625" style="1060" customWidth="1"/>
    <col min="30" max="30" width="4.5703125" style="1060" customWidth="1"/>
    <col min="31" max="31" width="2.42578125" style="1061" customWidth="1"/>
    <col min="32" max="32" width="1" style="131" customWidth="1"/>
    <col min="33" max="16384" width="9.140625" style="131"/>
  </cols>
  <sheetData>
    <row r="1" spans="1:42" ht="13.5" customHeight="1">
      <c r="A1" s="4"/>
      <c r="B1" s="984"/>
      <c r="C1" s="984"/>
      <c r="E1" s="984"/>
      <c r="F1" s="1548" t="s">
        <v>538</v>
      </c>
      <c r="G1" s="1548"/>
      <c r="H1" s="1548"/>
      <c r="I1" s="1548"/>
      <c r="J1" s="1548"/>
      <c r="K1" s="1548"/>
      <c r="L1" s="1548"/>
      <c r="M1" s="1548"/>
      <c r="N1" s="1548"/>
      <c r="O1" s="1548"/>
      <c r="P1" s="1548"/>
      <c r="Q1" s="1548"/>
      <c r="R1" s="1548"/>
      <c r="S1" s="1548"/>
      <c r="T1" s="1548"/>
      <c r="U1" s="1548"/>
      <c r="V1" s="1548"/>
      <c r="W1" s="1548"/>
      <c r="X1" s="1548"/>
      <c r="Y1" s="1548"/>
      <c r="Z1" s="1548"/>
      <c r="AA1" s="1548"/>
      <c r="AB1" s="1548"/>
      <c r="AC1" s="1548"/>
      <c r="AD1" s="1548"/>
      <c r="AE1" s="1807"/>
      <c r="AF1" s="4"/>
    </row>
    <row r="2" spans="1:42" ht="6" customHeight="1">
      <c r="A2" s="4"/>
      <c r="B2" s="1195"/>
      <c r="C2" s="1196"/>
      <c r="D2" s="1196"/>
      <c r="E2" s="1196"/>
      <c r="F2" s="1000"/>
      <c r="G2" s="1000"/>
      <c r="H2" s="1000"/>
      <c r="I2" s="1000"/>
      <c r="J2" s="1000"/>
      <c r="K2" s="1000"/>
      <c r="L2" s="1001"/>
      <c r="M2" s="1001"/>
      <c r="N2" s="1001"/>
      <c r="O2" s="1001"/>
      <c r="P2" s="1001"/>
      <c r="Q2" s="1001"/>
      <c r="R2" s="1001"/>
      <c r="S2" s="1001"/>
      <c r="T2" s="1000"/>
      <c r="U2" s="1000"/>
      <c r="V2" s="1000"/>
      <c r="W2" s="1000"/>
      <c r="X2" s="1001"/>
      <c r="Y2" s="1001"/>
      <c r="Z2" s="1001"/>
      <c r="AA2" s="1001"/>
      <c r="AB2" s="1000"/>
      <c r="AC2" s="1000"/>
      <c r="AD2" s="1000" t="s">
        <v>539</v>
      </c>
      <c r="AE2" s="1806"/>
      <c r="AF2" s="8"/>
    </row>
    <row r="3" spans="1:42" ht="13.5" customHeight="1" thickBot="1">
      <c r="A3" s="4"/>
      <c r="B3" s="465"/>
      <c r="C3" s="8"/>
      <c r="D3" s="8"/>
      <c r="E3" s="8"/>
      <c r="F3" s="1002"/>
      <c r="G3" s="1002"/>
      <c r="H3" s="1002"/>
      <c r="I3" s="1002"/>
      <c r="J3" s="1002"/>
      <c r="K3" s="1002"/>
      <c r="L3" s="1003"/>
      <c r="M3" s="1003"/>
      <c r="N3" s="1003"/>
      <c r="O3" s="1003"/>
      <c r="P3" s="1003"/>
      <c r="Q3" s="1003"/>
      <c r="R3" s="1003"/>
      <c r="S3" s="1003"/>
      <c r="T3" s="1002"/>
      <c r="U3" s="1002"/>
      <c r="V3" s="1002"/>
      <c r="W3" s="1002"/>
      <c r="X3" s="1003"/>
      <c r="Y3" s="1003"/>
      <c r="Z3" s="1003"/>
      <c r="AA3" s="1003"/>
      <c r="AB3" s="1549" t="s">
        <v>82</v>
      </c>
      <c r="AC3" s="1549"/>
      <c r="AD3" s="1549"/>
      <c r="AE3" s="1004"/>
      <c r="AF3" s="8"/>
    </row>
    <row r="4" spans="1:42" ht="13.5" customHeight="1" thickBot="1">
      <c r="A4" s="4"/>
      <c r="B4" s="465"/>
      <c r="C4" s="833" t="s">
        <v>540</v>
      </c>
      <c r="D4" s="1005"/>
      <c r="E4" s="1005"/>
      <c r="F4" s="1006"/>
      <c r="G4" s="1006"/>
      <c r="H4" s="1006"/>
      <c r="I4" s="1006"/>
      <c r="J4" s="1006"/>
      <c r="K4" s="1006"/>
      <c r="L4" s="1006"/>
      <c r="M4" s="1006"/>
      <c r="N4" s="1006"/>
      <c r="O4" s="1006"/>
      <c r="P4" s="1006"/>
      <c r="Q4" s="1006"/>
      <c r="R4" s="1006"/>
      <c r="S4" s="1006"/>
      <c r="T4" s="1006"/>
      <c r="U4" s="1006"/>
      <c r="V4" s="1006"/>
      <c r="W4" s="1006"/>
      <c r="X4" s="1006"/>
      <c r="Y4" s="1006"/>
      <c r="Z4" s="1006"/>
      <c r="AA4" s="1006"/>
      <c r="AB4" s="1006"/>
      <c r="AC4" s="1006"/>
      <c r="AD4" s="1007"/>
      <c r="AE4" s="122"/>
      <c r="AF4" s="122"/>
    </row>
    <row r="5" spans="1:42" s="70" customFormat="1" ht="4.5" customHeight="1">
      <c r="A5" s="4"/>
      <c r="B5" s="465"/>
      <c r="C5" s="98"/>
      <c r="D5" s="98"/>
      <c r="E5" s="98"/>
      <c r="F5" s="1008"/>
      <c r="G5" s="1008"/>
      <c r="H5" s="1008"/>
      <c r="I5" s="1008"/>
      <c r="J5" s="1008"/>
      <c r="K5" s="1008"/>
      <c r="L5" s="1008"/>
      <c r="M5" s="1008"/>
      <c r="N5" s="1008"/>
      <c r="O5" s="1008"/>
      <c r="P5" s="1008"/>
      <c r="Q5" s="1008"/>
      <c r="R5" s="1008"/>
      <c r="S5" s="1008"/>
      <c r="T5" s="1008"/>
      <c r="U5" s="1008"/>
      <c r="V5" s="1008"/>
      <c r="W5" s="1008"/>
      <c r="X5" s="1008"/>
      <c r="Y5" s="1008"/>
      <c r="Z5" s="1008"/>
      <c r="AA5" s="1008"/>
      <c r="AB5" s="1008"/>
      <c r="AC5" s="1008"/>
      <c r="AD5" s="1008"/>
      <c r="AE5" s="122"/>
      <c r="AF5" s="122"/>
      <c r="AG5" s="131"/>
      <c r="AH5" s="131"/>
      <c r="AI5" s="131"/>
      <c r="AJ5" s="131"/>
      <c r="AK5" s="131"/>
      <c r="AL5" s="131"/>
      <c r="AM5" s="131"/>
      <c r="AN5" s="131"/>
      <c r="AO5" s="131"/>
      <c r="AP5" s="131"/>
    </row>
    <row r="6" spans="1:42" s="70" customFormat="1" ht="13.5" customHeight="1">
      <c r="A6" s="4"/>
      <c r="B6" s="465"/>
      <c r="C6" s="98"/>
      <c r="D6" s="98"/>
      <c r="E6" s="98"/>
      <c r="F6" s="1366">
        <v>2012</v>
      </c>
      <c r="G6" s="1366"/>
      <c r="H6" s="1366"/>
      <c r="I6" s="1366"/>
      <c r="J6" s="1366"/>
      <c r="K6" s="1366"/>
      <c r="L6" s="1366"/>
      <c r="M6" s="1366"/>
      <c r="N6" s="1366"/>
      <c r="O6" s="1366"/>
      <c r="P6" s="1366"/>
      <c r="Q6" s="1366"/>
      <c r="R6" s="1366"/>
      <c r="S6" s="1366"/>
      <c r="T6" s="1366"/>
      <c r="U6" s="1366"/>
      <c r="V6" s="1366"/>
      <c r="W6" s="1366"/>
      <c r="X6" s="1366"/>
      <c r="Y6" s="1190"/>
      <c r="Z6" s="1366">
        <v>2013</v>
      </c>
      <c r="AA6" s="1366"/>
      <c r="AB6" s="1366"/>
      <c r="AC6" s="1366"/>
      <c r="AD6" s="1366"/>
      <c r="AE6" s="122"/>
      <c r="AF6" s="122"/>
      <c r="AG6" s="131"/>
      <c r="AH6" s="131"/>
      <c r="AI6" s="131"/>
      <c r="AJ6" s="131"/>
      <c r="AK6" s="131"/>
      <c r="AL6" s="131"/>
      <c r="AM6" s="131"/>
      <c r="AN6" s="131"/>
      <c r="AO6" s="131"/>
      <c r="AP6" s="131"/>
    </row>
    <row r="7" spans="1:42" s="70" customFormat="1" ht="13.5" customHeight="1">
      <c r="A7" s="4"/>
      <c r="B7" s="465"/>
      <c r="C7" s="98"/>
      <c r="D7" s="98"/>
      <c r="E7" s="98"/>
      <c r="F7" s="1192" t="s">
        <v>127</v>
      </c>
      <c r="G7" s="1198"/>
      <c r="H7" s="1192" t="s">
        <v>126</v>
      </c>
      <c r="I7" s="1198"/>
      <c r="J7" s="1192" t="s">
        <v>125</v>
      </c>
      <c r="K7" s="1198"/>
      <c r="L7" s="1192" t="s">
        <v>124</v>
      </c>
      <c r="M7" s="1198"/>
      <c r="N7" s="1192" t="s">
        <v>123</v>
      </c>
      <c r="O7" s="1198"/>
      <c r="P7" s="1192" t="s">
        <v>122</v>
      </c>
      <c r="Q7" s="1198"/>
      <c r="R7" s="1192" t="s">
        <v>121</v>
      </c>
      <c r="S7" s="1198"/>
      <c r="T7" s="1192" t="s">
        <v>120</v>
      </c>
      <c r="U7" s="1198"/>
      <c r="V7" s="1192" t="s">
        <v>119</v>
      </c>
      <c r="W7" s="1198"/>
      <c r="X7" s="1192" t="s">
        <v>118</v>
      </c>
      <c r="Y7" s="1198"/>
      <c r="Z7" s="1192" t="s">
        <v>117</v>
      </c>
      <c r="AA7" s="1198"/>
      <c r="AB7" s="1192" t="s">
        <v>128</v>
      </c>
      <c r="AC7" s="1198"/>
      <c r="AD7" s="1192" t="s">
        <v>127</v>
      </c>
      <c r="AE7" s="122"/>
      <c r="AF7" s="1198"/>
      <c r="AG7" s="131"/>
      <c r="AH7" s="131"/>
      <c r="AI7" s="131"/>
      <c r="AJ7" s="131"/>
      <c r="AK7" s="131"/>
      <c r="AL7" s="131"/>
      <c r="AM7" s="131"/>
      <c r="AN7" s="131"/>
      <c r="AO7" s="131"/>
      <c r="AP7" s="131"/>
    </row>
    <row r="8" spans="1:42" s="70" customFormat="1" ht="3.75" customHeight="1">
      <c r="A8" s="4"/>
      <c r="B8" s="465"/>
      <c r="C8" s="98"/>
      <c r="D8" s="98"/>
      <c r="E8" s="98"/>
      <c r="F8" s="1198"/>
      <c r="G8" s="1009"/>
      <c r="H8" s="1198"/>
      <c r="I8" s="1009"/>
      <c r="J8" s="1198"/>
      <c r="K8" s="1009"/>
      <c r="L8" s="1198"/>
      <c r="M8" s="1009"/>
      <c r="N8" s="1198"/>
      <c r="O8" s="1009"/>
      <c r="P8" s="1198"/>
      <c r="Q8" s="1009"/>
      <c r="R8" s="1198"/>
      <c r="S8" s="1009"/>
      <c r="T8" s="1198"/>
      <c r="U8" s="1009"/>
      <c r="V8" s="1198"/>
      <c r="W8" s="1009"/>
      <c r="X8" s="1198"/>
      <c r="Y8" s="1009"/>
      <c r="Z8" s="1198"/>
      <c r="AA8" s="1009"/>
      <c r="AB8" s="1198"/>
      <c r="AC8" s="1009"/>
      <c r="AD8" s="1198"/>
      <c r="AE8" s="122"/>
      <c r="AF8" s="1198"/>
      <c r="AG8" s="131"/>
      <c r="AH8" s="131"/>
      <c r="AI8" s="131"/>
      <c r="AJ8" s="131"/>
      <c r="AK8" s="131"/>
      <c r="AL8" s="131"/>
      <c r="AM8" s="131"/>
      <c r="AN8" s="131"/>
      <c r="AO8" s="131"/>
      <c r="AP8" s="131"/>
    </row>
    <row r="9" spans="1:42" s="1012" customFormat="1" ht="10.5" customHeight="1">
      <c r="A9" s="1010"/>
      <c r="B9" s="536"/>
      <c r="C9" s="1191" t="s">
        <v>502</v>
      </c>
      <c r="D9" s="1191"/>
      <c r="E9" s="674"/>
      <c r="F9" s="675">
        <v>-4.0999999999999996</v>
      </c>
      <c r="G9" s="674"/>
      <c r="H9" s="675">
        <v>-4</v>
      </c>
      <c r="I9" s="674"/>
      <c r="J9" s="675">
        <v>-4</v>
      </c>
      <c r="K9" s="674"/>
      <c r="L9" s="675">
        <v>-3.8</v>
      </c>
      <c r="M9" s="674"/>
      <c r="N9" s="675">
        <v>-3.7</v>
      </c>
      <c r="O9" s="674"/>
      <c r="P9" s="675">
        <v>-3.4</v>
      </c>
      <c r="Q9" s="674"/>
      <c r="R9" s="675">
        <v>-3.6</v>
      </c>
      <c r="S9" s="674"/>
      <c r="T9" s="675">
        <v>-4</v>
      </c>
      <c r="U9" s="674"/>
      <c r="V9" s="675">
        <v>-4.3</v>
      </c>
      <c r="W9" s="674"/>
      <c r="X9" s="675">
        <v>-4.4000000000000004</v>
      </c>
      <c r="Y9" s="674"/>
      <c r="Z9" s="675">
        <v>-4.3</v>
      </c>
      <c r="AA9" s="674"/>
      <c r="AB9" s="675">
        <v>-4.2</v>
      </c>
      <c r="AC9" s="674"/>
      <c r="AD9" s="675">
        <v>-3.9</v>
      </c>
      <c r="AE9" s="762"/>
      <c r="AF9" s="763"/>
      <c r="AG9" s="1011"/>
      <c r="AH9" s="1011"/>
      <c r="AI9" s="1011"/>
      <c r="AJ9" s="1011"/>
      <c r="AK9" s="1011"/>
      <c r="AL9" s="1011"/>
      <c r="AM9" s="1011"/>
      <c r="AN9" s="1011"/>
      <c r="AO9" s="1011"/>
      <c r="AP9" s="1011"/>
    </row>
    <row r="10" spans="1:42" s="1012" customFormat="1" ht="2.25" customHeight="1">
      <c r="A10" s="1010"/>
      <c r="B10" s="536"/>
      <c r="C10" s="1191"/>
      <c r="D10" s="1191"/>
      <c r="E10" s="676"/>
      <c r="F10" s="677"/>
      <c r="G10" s="676"/>
      <c r="H10" s="677"/>
      <c r="I10" s="676"/>
      <c r="J10" s="677"/>
      <c r="K10" s="676"/>
      <c r="L10" s="677"/>
      <c r="M10" s="676"/>
      <c r="N10" s="677"/>
      <c r="O10" s="676"/>
      <c r="P10" s="677"/>
      <c r="Q10" s="676"/>
      <c r="R10" s="677"/>
      <c r="S10" s="676"/>
      <c r="T10" s="677"/>
      <c r="U10" s="676"/>
      <c r="V10" s="677"/>
      <c r="W10" s="676"/>
      <c r="X10" s="677"/>
      <c r="Y10" s="676"/>
      <c r="Z10" s="677"/>
      <c r="AA10" s="676"/>
      <c r="AB10" s="677"/>
      <c r="AC10" s="676"/>
      <c r="AD10" s="677"/>
      <c r="AE10" s="762"/>
      <c r="AF10" s="763"/>
      <c r="AG10" s="1011"/>
      <c r="AH10" s="1011"/>
      <c r="AI10" s="1011"/>
      <c r="AJ10" s="1011"/>
      <c r="AK10" s="1011"/>
      <c r="AL10" s="1011"/>
      <c r="AM10" s="1011"/>
      <c r="AN10" s="1011"/>
      <c r="AO10" s="1011"/>
      <c r="AP10" s="1011"/>
    </row>
    <row r="11" spans="1:42" s="1012" customFormat="1" ht="10.5" customHeight="1">
      <c r="A11" s="1010"/>
      <c r="B11" s="536"/>
      <c r="C11" s="1191" t="s">
        <v>503</v>
      </c>
      <c r="D11" s="447"/>
      <c r="E11" s="1013"/>
      <c r="F11" s="1014"/>
      <c r="G11" s="1013"/>
      <c r="H11" s="1014"/>
      <c r="I11" s="1013"/>
      <c r="J11" s="1014"/>
      <c r="K11" s="1013"/>
      <c r="L11" s="1014"/>
      <c r="M11" s="1013"/>
      <c r="N11" s="1014"/>
      <c r="O11" s="1013"/>
      <c r="P11" s="1014"/>
      <c r="Q11" s="1013"/>
      <c r="R11" s="1014"/>
      <c r="S11" s="1013"/>
      <c r="T11" s="1014"/>
      <c r="U11" s="1013"/>
      <c r="V11" s="1014"/>
      <c r="W11" s="1013"/>
      <c r="X11" s="1014"/>
      <c r="Y11" s="1013"/>
      <c r="Z11" s="1014"/>
      <c r="AA11" s="1013"/>
      <c r="AB11" s="1014"/>
      <c r="AC11" s="1013"/>
      <c r="AD11" s="1014"/>
      <c r="AE11" s="1010"/>
      <c r="AF11" s="763"/>
      <c r="AG11" s="1011"/>
      <c r="AH11" s="1011"/>
      <c r="AI11" s="1011"/>
      <c r="AJ11" s="1011"/>
      <c r="AK11" s="1011"/>
      <c r="AL11" s="1011"/>
      <c r="AM11" s="1011"/>
      <c r="AN11" s="1011"/>
      <c r="AO11" s="1011"/>
      <c r="AP11" s="1011"/>
    </row>
    <row r="12" spans="1:42" s="70" customFormat="1" ht="11.25" customHeight="1">
      <c r="A12" s="4"/>
      <c r="B12" s="465"/>
      <c r="C12" s="8"/>
      <c r="D12" s="149" t="s">
        <v>190</v>
      </c>
      <c r="E12" s="1015"/>
      <c r="F12" s="1016">
        <v>-20.2</v>
      </c>
      <c r="G12" s="1015"/>
      <c r="H12" s="1016">
        <v>-19.600000000000001</v>
      </c>
      <c r="I12" s="1015"/>
      <c r="J12" s="1016">
        <v>-19.8</v>
      </c>
      <c r="K12" s="1015"/>
      <c r="L12" s="1016">
        <v>-19.899999999999999</v>
      </c>
      <c r="M12" s="1015"/>
      <c r="N12" s="1016">
        <v>-20.3</v>
      </c>
      <c r="O12" s="1015"/>
      <c r="P12" s="1016">
        <v>-18.899999999999999</v>
      </c>
      <c r="Q12" s="1015"/>
      <c r="R12" s="1016">
        <v>-19.600000000000001</v>
      </c>
      <c r="S12" s="1015"/>
      <c r="T12" s="1016">
        <v>-20.7</v>
      </c>
      <c r="U12" s="1015"/>
      <c r="V12" s="1016">
        <v>-22.6</v>
      </c>
      <c r="W12" s="1015"/>
      <c r="X12" s="1016">
        <v>-21.4</v>
      </c>
      <c r="Y12" s="1015"/>
      <c r="Z12" s="1016">
        <v>-19.899999999999999</v>
      </c>
      <c r="AA12" s="1015"/>
      <c r="AB12" s="1016">
        <v>-18.100000000000001</v>
      </c>
      <c r="AC12" s="1015"/>
      <c r="AD12" s="1016">
        <v>-17.2</v>
      </c>
      <c r="AE12" s="4"/>
      <c r="AF12" s="122"/>
      <c r="AG12" s="131"/>
      <c r="AH12" s="131"/>
      <c r="AI12" s="131"/>
      <c r="AJ12" s="131"/>
      <c r="AK12" s="131"/>
      <c r="AL12" s="131"/>
      <c r="AM12" s="131"/>
      <c r="AN12" s="131"/>
      <c r="AO12" s="131"/>
      <c r="AP12" s="131"/>
    </row>
    <row r="13" spans="1:42" s="70" customFormat="1" ht="12.75" customHeight="1">
      <c r="A13" s="4"/>
      <c r="B13" s="465"/>
      <c r="C13" s="8"/>
      <c r="D13" s="149" t="s">
        <v>191</v>
      </c>
      <c r="E13" s="1015"/>
      <c r="F13" s="1016" t="s">
        <v>704</v>
      </c>
      <c r="G13" s="1015"/>
      <c r="H13" s="1016">
        <v>-69.7</v>
      </c>
      <c r="I13" s="1015"/>
      <c r="J13" s="1016">
        <v>-70.900000000000006</v>
      </c>
      <c r="K13" s="1015"/>
      <c r="L13" s="1016" t="s">
        <v>539</v>
      </c>
      <c r="M13" s="1015"/>
      <c r="N13" s="1016">
        <v>-71.8</v>
      </c>
      <c r="O13" s="1015"/>
      <c r="P13" s="1016">
        <v>-70.3</v>
      </c>
      <c r="Q13" s="1015"/>
      <c r="R13" s="1016">
        <v>-70.5</v>
      </c>
      <c r="S13" s="1015"/>
      <c r="T13" s="1016">
        <v>-71.3</v>
      </c>
      <c r="U13" s="1015"/>
      <c r="V13" s="1016">
        <v>-72.2</v>
      </c>
      <c r="W13" s="1015"/>
      <c r="X13" s="1016">
        <v>-70.7</v>
      </c>
      <c r="Y13" s="1015"/>
      <c r="Z13" s="1016">
        <v>-68.8</v>
      </c>
      <c r="AA13" s="1015"/>
      <c r="AB13" s="1016">
        <v>-66.7</v>
      </c>
      <c r="AC13" s="1015"/>
      <c r="AD13" s="1016">
        <v>-65.7</v>
      </c>
      <c r="AE13" s="4"/>
      <c r="AF13" s="122"/>
      <c r="AG13" s="131"/>
      <c r="AH13" s="131"/>
      <c r="AI13" s="131"/>
      <c r="AJ13" s="131"/>
      <c r="AK13" s="131"/>
      <c r="AL13" s="131"/>
      <c r="AM13" s="131"/>
      <c r="AN13" s="131"/>
      <c r="AO13" s="131"/>
      <c r="AP13" s="131"/>
    </row>
    <row r="14" spans="1:42" s="70" customFormat="1" ht="11.25" customHeight="1">
      <c r="A14" s="4"/>
      <c r="B14" s="465"/>
      <c r="C14" s="8"/>
      <c r="D14" s="149" t="s">
        <v>192</v>
      </c>
      <c r="E14" s="1015"/>
      <c r="F14" s="1016">
        <v>-19.899999999999999</v>
      </c>
      <c r="G14" s="1015"/>
      <c r="H14" s="1016">
        <v>-19.3</v>
      </c>
      <c r="I14" s="1015"/>
      <c r="J14" s="1016">
        <v>-19.8</v>
      </c>
      <c r="K14" s="1015"/>
      <c r="L14" s="1016">
        <v>-19.899999999999999</v>
      </c>
      <c r="M14" s="1015"/>
      <c r="N14" s="1016">
        <v>-19.8</v>
      </c>
      <c r="O14" s="1015"/>
      <c r="P14" s="1016">
        <v>-19.600000000000001</v>
      </c>
      <c r="Q14" s="1015"/>
      <c r="R14" s="1016">
        <v>-20.5</v>
      </c>
      <c r="S14" s="1015"/>
      <c r="T14" s="1016">
        <v>-21.8</v>
      </c>
      <c r="U14" s="1015"/>
      <c r="V14" s="1016">
        <v>-20.7</v>
      </c>
      <c r="W14" s="1015"/>
      <c r="X14" s="1016">
        <v>-19.899999999999999</v>
      </c>
      <c r="Y14" s="1015"/>
      <c r="Z14" s="1016">
        <v>-19</v>
      </c>
      <c r="AA14" s="1015"/>
      <c r="AB14" s="1016">
        <v>-18.5</v>
      </c>
      <c r="AC14" s="1015"/>
      <c r="AD14" s="1016">
        <v>-16.7</v>
      </c>
      <c r="AE14" s="4"/>
      <c r="AF14" s="122"/>
      <c r="AG14" s="131"/>
      <c r="AH14" s="131"/>
      <c r="AI14" s="131"/>
      <c r="AJ14" s="131"/>
      <c r="AK14" s="131"/>
      <c r="AL14" s="131"/>
      <c r="AM14" s="131"/>
      <c r="AN14" s="131"/>
      <c r="AO14" s="131"/>
      <c r="AP14" s="131"/>
    </row>
    <row r="15" spans="1:42" s="70" customFormat="1" ht="12" customHeight="1">
      <c r="A15" s="4"/>
      <c r="B15" s="465"/>
      <c r="C15" s="8"/>
      <c r="D15" s="149" t="s">
        <v>193</v>
      </c>
      <c r="E15" s="1015"/>
      <c r="F15" s="1016">
        <v>-29.6</v>
      </c>
      <c r="G15" s="1015"/>
      <c r="H15" s="1016">
        <v>-29.9</v>
      </c>
      <c r="I15" s="1015"/>
      <c r="J15" s="1016">
        <v>-29.5</v>
      </c>
      <c r="K15" s="1015"/>
      <c r="L15" s="1016">
        <v>-30.3</v>
      </c>
      <c r="M15" s="1015"/>
      <c r="N15" s="1016">
        <v>-31.1</v>
      </c>
      <c r="O15" s="1015"/>
      <c r="P15" s="1016">
        <v>-30.6</v>
      </c>
      <c r="Q15" s="1015"/>
      <c r="R15" s="1016">
        <v>-31</v>
      </c>
      <c r="S15" s="1015"/>
      <c r="T15" s="1016">
        <v>-33.1</v>
      </c>
      <c r="U15" s="1015"/>
      <c r="V15" s="1016">
        <v>-35.9</v>
      </c>
      <c r="W15" s="1015"/>
      <c r="X15" s="1016">
        <v>-35.200000000000003</v>
      </c>
      <c r="Y15" s="1015"/>
      <c r="Z15" s="1016">
        <v>-32.700000000000003</v>
      </c>
      <c r="AA15" s="1015"/>
      <c r="AB15" s="1016">
        <v>-31</v>
      </c>
      <c r="AC15" s="1015"/>
      <c r="AD15" s="1016">
        <v>-29.7</v>
      </c>
      <c r="AE15" s="4"/>
      <c r="AF15" s="122"/>
      <c r="AG15" s="131"/>
      <c r="AH15" s="131"/>
      <c r="AI15" s="131"/>
      <c r="AJ15" s="131"/>
      <c r="AK15" s="131"/>
      <c r="AL15" s="131"/>
      <c r="AM15" s="131"/>
      <c r="AN15" s="131"/>
      <c r="AO15" s="131"/>
      <c r="AP15" s="131"/>
    </row>
    <row r="16" spans="1:42" s="70" customFormat="1" ht="10.5" customHeight="1">
      <c r="A16" s="4"/>
      <c r="B16" s="465"/>
      <c r="C16" s="8"/>
      <c r="D16" s="283"/>
      <c r="E16" s="283"/>
      <c r="F16" s="1017"/>
      <c r="G16" s="1017"/>
      <c r="H16" s="1017"/>
      <c r="I16" s="1017"/>
      <c r="J16" s="1017"/>
      <c r="K16" s="1017"/>
      <c r="L16" s="1017"/>
      <c r="M16" s="1017"/>
      <c r="N16" s="1017"/>
      <c r="O16" s="1017"/>
      <c r="P16" s="1017"/>
      <c r="Q16" s="1017"/>
      <c r="R16" s="1017"/>
      <c r="S16" s="1017"/>
      <c r="T16" s="1017"/>
      <c r="U16" s="1017"/>
      <c r="V16" s="1017"/>
      <c r="W16" s="1017"/>
      <c r="X16" s="1017"/>
      <c r="Y16" s="1017"/>
      <c r="Z16" s="1017"/>
      <c r="AA16" s="1017"/>
      <c r="AB16" s="1017"/>
      <c r="AC16" s="1017"/>
      <c r="AD16" s="1017"/>
      <c r="AE16" s="4"/>
      <c r="AF16" s="122"/>
      <c r="AG16" s="131"/>
      <c r="AH16" s="131"/>
      <c r="AI16" s="131"/>
      <c r="AJ16" s="131"/>
      <c r="AK16" s="131"/>
      <c r="AL16" s="131"/>
      <c r="AM16" s="131"/>
      <c r="AN16" s="131"/>
      <c r="AO16" s="131"/>
      <c r="AP16" s="131"/>
    </row>
    <row r="17" spans="1:42" s="70" customFormat="1" ht="10.5" customHeight="1">
      <c r="A17" s="4"/>
      <c r="B17" s="465"/>
      <c r="C17" s="8"/>
      <c r="D17" s="283"/>
      <c r="E17" s="283"/>
      <c r="F17" s="1017"/>
      <c r="G17" s="1017"/>
      <c r="H17" s="1017"/>
      <c r="I17" s="1017"/>
      <c r="J17" s="1017"/>
      <c r="K17" s="1017"/>
      <c r="L17" s="1017"/>
      <c r="M17" s="1017"/>
      <c r="N17" s="1017"/>
      <c r="O17" s="1017"/>
      <c r="P17" s="1017"/>
      <c r="Q17" s="1017"/>
      <c r="R17" s="1017"/>
      <c r="S17" s="1017"/>
      <c r="T17" s="1017"/>
      <c r="U17" s="1017"/>
      <c r="V17" s="1017"/>
      <c r="W17" s="1017"/>
      <c r="X17" s="1017"/>
      <c r="Y17" s="1017"/>
      <c r="Z17" s="1017"/>
      <c r="AA17" s="1017"/>
      <c r="AB17" s="1017"/>
      <c r="AC17" s="1017"/>
      <c r="AD17" s="1017"/>
      <c r="AE17" s="4"/>
      <c r="AF17" s="122"/>
      <c r="AG17" s="131"/>
      <c r="AH17" s="131"/>
      <c r="AI17" s="131"/>
      <c r="AJ17" s="131"/>
      <c r="AK17" s="131"/>
      <c r="AL17" s="131"/>
      <c r="AM17" s="131"/>
      <c r="AN17" s="131"/>
      <c r="AO17" s="131"/>
      <c r="AP17" s="131"/>
    </row>
    <row r="18" spans="1:42" s="70" customFormat="1" ht="10.5" customHeight="1">
      <c r="A18" s="4"/>
      <c r="B18" s="465"/>
      <c r="C18" s="8"/>
      <c r="D18" s="283"/>
      <c r="E18" s="283"/>
      <c r="F18" s="1017"/>
      <c r="G18" s="1017"/>
      <c r="H18" s="1017"/>
      <c r="I18" s="1017"/>
      <c r="J18" s="1017"/>
      <c r="K18" s="1017"/>
      <c r="L18" s="1017"/>
      <c r="M18" s="1017"/>
      <c r="N18" s="1017"/>
      <c r="O18" s="1017"/>
      <c r="P18" s="1017"/>
      <c r="Q18" s="1017"/>
      <c r="R18" s="1017"/>
      <c r="S18" s="1017"/>
      <c r="T18" s="1017"/>
      <c r="U18" s="1017"/>
      <c r="V18" s="1017"/>
      <c r="W18" s="1017"/>
      <c r="X18" s="1017"/>
      <c r="Y18" s="1017"/>
      <c r="Z18" s="1017"/>
      <c r="AA18" s="1017"/>
      <c r="AB18" s="1017"/>
      <c r="AC18" s="1017"/>
      <c r="AD18" s="1017"/>
      <c r="AE18" s="4"/>
      <c r="AF18" s="122"/>
      <c r="AG18" s="131"/>
      <c r="AH18" s="131"/>
      <c r="AI18" s="131"/>
      <c r="AJ18" s="131"/>
      <c r="AK18" s="131"/>
      <c r="AL18" s="131"/>
      <c r="AM18" s="131"/>
      <c r="AN18" s="131"/>
      <c r="AO18" s="131"/>
      <c r="AP18" s="131"/>
    </row>
    <row r="19" spans="1:42" s="70" customFormat="1" ht="10.5" customHeight="1">
      <c r="A19" s="4"/>
      <c r="B19" s="465"/>
      <c r="C19" s="8"/>
      <c r="D19" s="283"/>
      <c r="E19" s="283"/>
      <c r="F19" s="1017"/>
      <c r="G19" s="1017"/>
      <c r="H19" s="1017"/>
      <c r="I19" s="1017"/>
      <c r="J19" s="1017"/>
      <c r="K19" s="1017"/>
      <c r="L19" s="1017"/>
      <c r="M19" s="1017"/>
      <c r="N19" s="1017"/>
      <c r="O19" s="1017"/>
      <c r="P19" s="1017"/>
      <c r="Q19" s="1017"/>
      <c r="R19" s="1017"/>
      <c r="S19" s="1017"/>
      <c r="T19" s="1017"/>
      <c r="U19" s="1017"/>
      <c r="V19" s="1017"/>
      <c r="W19" s="1017"/>
      <c r="X19" s="1017"/>
      <c r="Y19" s="1017"/>
      <c r="Z19" s="1017"/>
      <c r="AA19" s="1017"/>
      <c r="AB19" s="1017"/>
      <c r="AC19" s="1017"/>
      <c r="AD19" s="1017"/>
      <c r="AE19" s="4"/>
      <c r="AF19" s="122"/>
      <c r="AG19" s="131"/>
      <c r="AH19" s="131"/>
      <c r="AI19" s="131"/>
      <c r="AJ19" s="131"/>
      <c r="AK19" s="131"/>
      <c r="AL19" s="131"/>
      <c r="AM19" s="131"/>
      <c r="AN19" s="131"/>
      <c r="AO19" s="131"/>
      <c r="AP19" s="131"/>
    </row>
    <row r="20" spans="1:42" s="70" customFormat="1" ht="10.5" customHeight="1">
      <c r="A20" s="4"/>
      <c r="B20" s="465"/>
      <c r="C20" s="8"/>
      <c r="D20" s="283"/>
      <c r="E20" s="283"/>
      <c r="F20" s="1017"/>
      <c r="G20" s="1017"/>
      <c r="H20" s="1017"/>
      <c r="I20" s="1017"/>
      <c r="J20" s="1017"/>
      <c r="K20" s="1017"/>
      <c r="L20" s="1017"/>
      <c r="M20" s="1017"/>
      <c r="N20" s="1017"/>
      <c r="O20" s="1017"/>
      <c r="P20" s="1017"/>
      <c r="Q20" s="1017"/>
      <c r="R20" s="1017"/>
      <c r="S20" s="1017"/>
      <c r="T20" s="1017"/>
      <c r="U20" s="1017"/>
      <c r="V20" s="1017"/>
      <c r="W20" s="1017"/>
      <c r="X20" s="1017"/>
      <c r="Y20" s="1017"/>
      <c r="Z20" s="1017"/>
      <c r="AA20" s="1017"/>
      <c r="AB20" s="1017"/>
      <c r="AC20" s="1017"/>
      <c r="AD20" s="1017"/>
      <c r="AE20" s="4"/>
      <c r="AF20" s="122"/>
      <c r="AG20" s="131"/>
      <c r="AH20" s="131"/>
      <c r="AI20" s="131"/>
      <c r="AJ20" s="131"/>
      <c r="AK20" s="131"/>
      <c r="AL20" s="131"/>
      <c r="AM20" s="131"/>
      <c r="AN20" s="131"/>
      <c r="AO20" s="131"/>
      <c r="AP20" s="131"/>
    </row>
    <row r="21" spans="1:42" s="70" customFormat="1" ht="10.5" customHeight="1">
      <c r="A21" s="4"/>
      <c r="B21" s="465"/>
      <c r="C21" s="8"/>
      <c r="D21" s="283"/>
      <c r="E21" s="283"/>
      <c r="F21" s="1017"/>
      <c r="G21" s="1017"/>
      <c r="H21" s="1017"/>
      <c r="I21" s="1017"/>
      <c r="J21" s="1017"/>
      <c r="K21" s="1017"/>
      <c r="L21" s="1017"/>
      <c r="M21" s="1017"/>
      <c r="N21" s="1017"/>
      <c r="O21" s="1017"/>
      <c r="P21" s="1017"/>
      <c r="Q21" s="1017"/>
      <c r="R21" s="1017"/>
      <c r="S21" s="1017"/>
      <c r="T21" s="1017"/>
      <c r="U21" s="1017"/>
      <c r="V21" s="1017"/>
      <c r="W21" s="1017"/>
      <c r="X21" s="1017"/>
      <c r="Y21" s="1017"/>
      <c r="Z21" s="1017"/>
      <c r="AA21" s="1017"/>
      <c r="AB21" s="1017"/>
      <c r="AC21" s="1017"/>
      <c r="AD21" s="1017"/>
      <c r="AE21" s="4"/>
      <c r="AF21" s="122"/>
      <c r="AG21" s="131"/>
      <c r="AH21" s="131"/>
      <c r="AI21" s="131"/>
      <c r="AJ21" s="131"/>
      <c r="AK21" s="131"/>
      <c r="AL21" s="131"/>
      <c r="AM21" s="131"/>
      <c r="AN21" s="131"/>
      <c r="AO21" s="131"/>
      <c r="AP21" s="131"/>
    </row>
    <row r="22" spans="1:42" s="70" customFormat="1" ht="10.5" customHeight="1">
      <c r="A22" s="4"/>
      <c r="B22" s="465"/>
      <c r="C22" s="8"/>
      <c r="D22" s="283"/>
      <c r="E22" s="283"/>
      <c r="F22" s="1017"/>
      <c r="G22" s="1017"/>
      <c r="H22" s="1017"/>
      <c r="I22" s="1017"/>
      <c r="J22" s="1017"/>
      <c r="K22" s="1017"/>
      <c r="L22" s="1017"/>
      <c r="M22" s="1017"/>
      <c r="N22" s="1017"/>
      <c r="O22" s="1017"/>
      <c r="P22" s="1017"/>
      <c r="Q22" s="1017"/>
      <c r="R22" s="1017"/>
      <c r="S22" s="1017"/>
      <c r="T22" s="1017"/>
      <c r="U22" s="1017"/>
      <c r="V22" s="1017"/>
      <c r="W22" s="1017"/>
      <c r="X22" s="1017"/>
      <c r="Y22" s="1017"/>
      <c r="Z22" s="1017"/>
      <c r="AA22" s="1017"/>
      <c r="AB22" s="1017"/>
      <c r="AC22" s="1017"/>
      <c r="AD22" s="1017"/>
      <c r="AE22" s="4"/>
      <c r="AF22" s="122"/>
      <c r="AG22" s="131"/>
      <c r="AH22" s="131"/>
      <c r="AI22" s="131"/>
      <c r="AJ22" s="131"/>
      <c r="AK22" s="131"/>
      <c r="AL22" s="131"/>
      <c r="AM22" s="131"/>
      <c r="AN22" s="131"/>
      <c r="AO22" s="131"/>
      <c r="AP22" s="131"/>
    </row>
    <row r="23" spans="1:42" s="70" customFormat="1" ht="10.5" customHeight="1">
      <c r="A23" s="4"/>
      <c r="B23" s="465"/>
      <c r="C23" s="8"/>
      <c r="D23" s="283"/>
      <c r="E23" s="283"/>
      <c r="F23" s="1017"/>
      <c r="G23" s="1017"/>
      <c r="H23" s="1017"/>
      <c r="I23" s="1017"/>
      <c r="J23" s="1017"/>
      <c r="K23" s="1017"/>
      <c r="L23" s="1017"/>
      <c r="M23" s="1017"/>
      <c r="N23" s="1017"/>
      <c r="O23" s="1017"/>
      <c r="P23" s="1017"/>
      <c r="Q23" s="1017"/>
      <c r="R23" s="1017"/>
      <c r="S23" s="1017"/>
      <c r="T23" s="1017"/>
      <c r="U23" s="1017"/>
      <c r="V23" s="1017"/>
      <c r="W23" s="1017"/>
      <c r="X23" s="1017"/>
      <c r="Y23" s="1017"/>
      <c r="Z23" s="1017"/>
      <c r="AA23" s="1017"/>
      <c r="AB23" s="1017"/>
      <c r="AC23" s="1017"/>
      <c r="AD23" s="1017"/>
      <c r="AE23" s="4"/>
      <c r="AF23" s="122"/>
      <c r="AG23" s="131"/>
      <c r="AH23" s="131"/>
      <c r="AI23" s="131"/>
      <c r="AJ23" s="131"/>
      <c r="AK23" s="131"/>
      <c r="AL23" s="131"/>
      <c r="AM23" s="131"/>
      <c r="AN23" s="131"/>
      <c r="AO23" s="131"/>
      <c r="AP23" s="131"/>
    </row>
    <row r="24" spans="1:42" s="70" customFormat="1" ht="10.5" customHeight="1">
      <c r="A24" s="4"/>
      <c r="B24" s="465"/>
      <c r="C24" s="8"/>
      <c r="D24" s="283"/>
      <c r="E24" s="283"/>
      <c r="F24" s="1017"/>
      <c r="G24" s="1017"/>
      <c r="H24" s="1017"/>
      <c r="I24" s="1017"/>
      <c r="J24" s="1017"/>
      <c r="K24" s="1017"/>
      <c r="L24" s="1017"/>
      <c r="M24" s="1017"/>
      <c r="N24" s="1017"/>
      <c r="O24" s="1017"/>
      <c r="P24" s="1017"/>
      <c r="Q24" s="1017"/>
      <c r="R24" s="1017"/>
      <c r="S24" s="1017"/>
      <c r="T24" s="1017"/>
      <c r="U24" s="1017"/>
      <c r="V24" s="1017"/>
      <c r="W24" s="1017"/>
      <c r="X24" s="1017"/>
      <c r="Y24" s="1017"/>
      <c r="Z24" s="1017"/>
      <c r="AA24" s="1017"/>
      <c r="AB24" s="1017"/>
      <c r="AC24" s="1017"/>
      <c r="AD24" s="1017"/>
      <c r="AE24" s="4"/>
      <c r="AF24" s="122"/>
      <c r="AG24" s="131"/>
      <c r="AH24" s="131"/>
      <c r="AI24" s="131"/>
      <c r="AJ24" s="131"/>
      <c r="AK24" s="131"/>
      <c r="AL24" s="131"/>
      <c r="AM24" s="131"/>
      <c r="AN24" s="131"/>
      <c r="AO24" s="131"/>
      <c r="AP24" s="131"/>
    </row>
    <row r="25" spans="1:42" s="70" customFormat="1" ht="10.5" customHeight="1">
      <c r="A25" s="4"/>
      <c r="B25" s="465"/>
      <c r="C25" s="8"/>
      <c r="D25" s="283"/>
      <c r="E25" s="283"/>
      <c r="F25" s="1017"/>
      <c r="G25" s="1017"/>
      <c r="H25" s="1017"/>
      <c r="I25" s="1017"/>
      <c r="J25" s="1017"/>
      <c r="K25" s="1017"/>
      <c r="L25" s="1017"/>
      <c r="M25" s="1017"/>
      <c r="N25" s="1017"/>
      <c r="O25" s="1017"/>
      <c r="P25" s="1017"/>
      <c r="Q25" s="1017"/>
      <c r="R25" s="1017"/>
      <c r="S25" s="1017"/>
      <c r="T25" s="1017"/>
      <c r="U25" s="1017"/>
      <c r="V25" s="1017"/>
      <c r="W25" s="1017"/>
      <c r="X25" s="1017"/>
      <c r="Y25" s="1017"/>
      <c r="Z25" s="1017"/>
      <c r="AA25" s="1017"/>
      <c r="AB25" s="1017"/>
      <c r="AC25" s="1017"/>
      <c r="AD25" s="1017"/>
      <c r="AE25" s="4"/>
      <c r="AF25" s="122"/>
      <c r="AG25" s="131"/>
      <c r="AH25" s="131"/>
      <c r="AI25" s="131"/>
      <c r="AJ25" s="131"/>
      <c r="AK25" s="131"/>
      <c r="AL25" s="131"/>
      <c r="AM25" s="131"/>
      <c r="AN25" s="131"/>
      <c r="AO25" s="131"/>
      <c r="AP25" s="131"/>
    </row>
    <row r="26" spans="1:42" s="70" customFormat="1" ht="10.5" customHeight="1">
      <c r="A26" s="4"/>
      <c r="B26" s="465"/>
      <c r="C26" s="8"/>
      <c r="D26" s="283"/>
      <c r="E26" s="283"/>
      <c r="F26" s="1017"/>
      <c r="G26" s="1017"/>
      <c r="H26" s="1017"/>
      <c r="I26" s="1017"/>
      <c r="J26" s="1017"/>
      <c r="K26" s="1017"/>
      <c r="L26" s="1017"/>
      <c r="M26" s="1017"/>
      <c r="N26" s="1017"/>
      <c r="O26" s="1017"/>
      <c r="P26" s="1017"/>
      <c r="Q26" s="1017"/>
      <c r="R26" s="1017"/>
      <c r="S26" s="1017"/>
      <c r="T26" s="1017"/>
      <c r="U26" s="1017"/>
      <c r="V26" s="1017"/>
      <c r="W26" s="1017"/>
      <c r="X26" s="1017"/>
      <c r="Y26" s="1017"/>
      <c r="Z26" s="1017"/>
      <c r="AA26" s="1017"/>
      <c r="AB26" s="1017"/>
      <c r="AC26" s="1017"/>
      <c r="AD26" s="1017"/>
      <c r="AE26" s="4"/>
      <c r="AF26" s="122"/>
      <c r="AG26" s="131"/>
      <c r="AH26" s="131"/>
      <c r="AI26" s="131"/>
      <c r="AJ26" s="131"/>
      <c r="AK26" s="131"/>
      <c r="AL26" s="131"/>
      <c r="AM26" s="131"/>
      <c r="AN26" s="131"/>
      <c r="AO26" s="131"/>
      <c r="AP26" s="131"/>
    </row>
    <row r="27" spans="1:42" s="70" customFormat="1" ht="10.5" customHeight="1">
      <c r="A27" s="4"/>
      <c r="B27" s="465"/>
      <c r="C27" s="8"/>
      <c r="D27" s="283"/>
      <c r="E27" s="283"/>
      <c r="F27" s="1017"/>
      <c r="G27" s="1017"/>
      <c r="H27" s="1017"/>
      <c r="I27" s="1017"/>
      <c r="J27" s="1017"/>
      <c r="K27" s="1017"/>
      <c r="L27" s="1017"/>
      <c r="M27" s="1017"/>
      <c r="N27" s="1017"/>
      <c r="O27" s="1017"/>
      <c r="P27" s="1017"/>
      <c r="Q27" s="1017"/>
      <c r="R27" s="1017"/>
      <c r="S27" s="1017"/>
      <c r="T27" s="1017"/>
      <c r="U27" s="1017"/>
      <c r="V27" s="1017"/>
      <c r="W27" s="1017"/>
      <c r="X27" s="1017"/>
      <c r="Y27" s="1017"/>
      <c r="Z27" s="1017"/>
      <c r="AA27" s="1017"/>
      <c r="AB27" s="1017"/>
      <c r="AC27" s="1017"/>
      <c r="AD27" s="1017"/>
      <c r="AE27" s="4"/>
      <c r="AF27" s="122"/>
      <c r="AG27" s="131"/>
      <c r="AH27" s="131"/>
      <c r="AI27" s="131"/>
      <c r="AJ27" s="131"/>
      <c r="AK27" s="131"/>
      <c r="AL27" s="131"/>
      <c r="AM27" s="131"/>
      <c r="AN27" s="131"/>
      <c r="AO27" s="131"/>
      <c r="AP27" s="131"/>
    </row>
    <row r="28" spans="1:42" s="70" customFormat="1" ht="10.5" customHeight="1">
      <c r="A28" s="4"/>
      <c r="B28" s="465"/>
      <c r="C28" s="8"/>
      <c r="D28" s="283"/>
      <c r="E28" s="283"/>
      <c r="F28" s="1017"/>
      <c r="G28" s="1017"/>
      <c r="H28" s="1017"/>
      <c r="I28" s="1017"/>
      <c r="J28" s="1017"/>
      <c r="K28" s="1017"/>
      <c r="L28" s="1017"/>
      <c r="M28" s="1017"/>
      <c r="N28" s="1017"/>
      <c r="O28" s="1017"/>
      <c r="P28" s="1017"/>
      <c r="Q28" s="1017"/>
      <c r="R28" s="1017"/>
      <c r="S28" s="1017"/>
      <c r="T28" s="1017"/>
      <c r="U28" s="1017"/>
      <c r="V28" s="1017"/>
      <c r="W28" s="1017"/>
      <c r="X28" s="1017"/>
      <c r="Y28" s="1017"/>
      <c r="Z28" s="1017"/>
      <c r="AA28" s="1017"/>
      <c r="AB28" s="1017"/>
      <c r="AC28" s="1017"/>
      <c r="AD28" s="1017"/>
      <c r="AE28" s="4"/>
      <c r="AF28" s="122"/>
      <c r="AG28" s="131"/>
      <c r="AH28" s="131"/>
      <c r="AI28" s="131"/>
      <c r="AJ28" s="131"/>
      <c r="AK28" s="131"/>
      <c r="AL28" s="131"/>
      <c r="AM28" s="131"/>
      <c r="AN28" s="131"/>
      <c r="AO28" s="131"/>
      <c r="AP28" s="131"/>
    </row>
    <row r="29" spans="1:42" s="70" customFormat="1" ht="6" customHeight="1">
      <c r="A29" s="4"/>
      <c r="B29" s="465"/>
      <c r="C29" s="8"/>
      <c r="D29" s="283"/>
      <c r="E29" s="283"/>
      <c r="F29" s="1017"/>
      <c r="G29" s="1017"/>
      <c r="H29" s="1017"/>
      <c r="I29" s="1017"/>
      <c r="J29" s="1017"/>
      <c r="K29" s="1017"/>
      <c r="L29" s="1017"/>
      <c r="M29" s="1017"/>
      <c r="N29" s="1017"/>
      <c r="O29" s="1017"/>
      <c r="P29" s="1017"/>
      <c r="Q29" s="1017"/>
      <c r="R29" s="1017"/>
      <c r="S29" s="1017"/>
      <c r="T29" s="1017"/>
      <c r="U29" s="1017"/>
      <c r="V29" s="1017"/>
      <c r="W29" s="1017"/>
      <c r="X29" s="1017"/>
      <c r="Y29" s="1017"/>
      <c r="Z29" s="1017"/>
      <c r="AA29" s="1017"/>
      <c r="AB29" s="1017"/>
      <c r="AC29" s="1017"/>
      <c r="AD29" s="1017"/>
      <c r="AE29" s="4"/>
      <c r="AF29" s="122"/>
      <c r="AG29" s="131"/>
      <c r="AH29" s="131"/>
      <c r="AI29" s="131"/>
      <c r="AJ29" s="131"/>
      <c r="AK29" s="131"/>
      <c r="AL29" s="131"/>
      <c r="AM29" s="131"/>
      <c r="AN29" s="131"/>
      <c r="AO29" s="131"/>
      <c r="AP29" s="131"/>
    </row>
    <row r="30" spans="1:42" s="1012" customFormat="1" ht="18.75" customHeight="1">
      <c r="A30" s="1010"/>
      <c r="B30" s="536"/>
      <c r="C30" s="1191" t="s">
        <v>501</v>
      </c>
      <c r="D30" s="447"/>
      <c r="E30" s="447"/>
      <c r="F30" s="1018"/>
      <c r="G30" s="1019"/>
      <c r="H30" s="1019"/>
      <c r="I30" s="1019"/>
      <c r="J30" s="1019"/>
      <c r="K30" s="1019"/>
      <c r="L30" s="1019"/>
      <c r="M30" s="1019"/>
      <c r="N30" s="1019"/>
      <c r="O30" s="1019"/>
      <c r="P30" s="1019"/>
      <c r="Q30" s="1019"/>
      <c r="R30" s="1019"/>
      <c r="S30" s="1019"/>
      <c r="T30" s="1019"/>
      <c r="U30" s="1019"/>
      <c r="V30" s="1019"/>
      <c r="W30" s="1019"/>
      <c r="X30" s="1019"/>
      <c r="Y30" s="1019"/>
      <c r="Z30" s="1019"/>
      <c r="AA30" s="1019"/>
      <c r="AB30" s="1019"/>
      <c r="AC30" s="1019"/>
      <c r="AD30" s="1019"/>
      <c r="AE30" s="1020"/>
      <c r="AF30" s="763"/>
      <c r="AG30" s="1011"/>
      <c r="AH30" s="1011"/>
      <c r="AI30" s="1011"/>
      <c r="AJ30" s="1011"/>
      <c r="AK30" s="1011"/>
      <c r="AL30" s="1011"/>
      <c r="AM30" s="1011"/>
      <c r="AN30" s="1011"/>
      <c r="AO30" s="1011"/>
      <c r="AP30" s="1011"/>
    </row>
    <row r="31" spans="1:42" s="70" customFormat="1" ht="11.25" customHeight="1">
      <c r="A31" s="4"/>
      <c r="B31" s="465"/>
      <c r="C31" s="984"/>
      <c r="D31" s="149" t="s">
        <v>194</v>
      </c>
      <c r="E31" s="283"/>
      <c r="F31" s="1016">
        <v>-14.7</v>
      </c>
      <c r="G31" s="1015"/>
      <c r="H31" s="1016">
        <v>-14.2</v>
      </c>
      <c r="I31" s="1015"/>
      <c r="J31" s="1016">
        <v>-13.4</v>
      </c>
      <c r="K31" s="1015"/>
      <c r="L31" s="1016">
        <v>-12.5</v>
      </c>
      <c r="M31" s="1015"/>
      <c r="N31" s="1016">
        <v>-12.7</v>
      </c>
      <c r="O31" s="1015"/>
      <c r="P31" s="1016">
        <v>-12.6</v>
      </c>
      <c r="Q31" s="1015"/>
      <c r="R31" s="1016">
        <v>-12.8</v>
      </c>
      <c r="S31" s="1015"/>
      <c r="T31" s="1016">
        <v>-14.2</v>
      </c>
      <c r="U31" s="1015"/>
      <c r="V31" s="1016">
        <v>-15.8</v>
      </c>
      <c r="W31" s="1015"/>
      <c r="X31" s="1016">
        <v>-17.100000000000001</v>
      </c>
      <c r="Y31" s="1015"/>
      <c r="Z31" s="1016">
        <v>-15.9</v>
      </c>
      <c r="AA31" s="1015"/>
      <c r="AB31" s="1016">
        <v>-14.4</v>
      </c>
      <c r="AC31" s="1015"/>
      <c r="AD31" s="1016">
        <v>-12.7</v>
      </c>
      <c r="AE31" s="1021"/>
      <c r="AF31" s="122"/>
      <c r="AG31" s="131"/>
      <c r="AH31" s="131"/>
      <c r="AI31" s="131"/>
      <c r="AJ31" s="131"/>
      <c r="AK31" s="131"/>
      <c r="AL31" s="131"/>
      <c r="AM31" s="131"/>
      <c r="AN31" s="131"/>
      <c r="AO31" s="131"/>
      <c r="AP31" s="131"/>
    </row>
    <row r="32" spans="1:42" s="70" customFormat="1" ht="12.75" customHeight="1">
      <c r="A32" s="4"/>
      <c r="B32" s="465"/>
      <c r="C32" s="984"/>
      <c r="D32" s="149" t="s">
        <v>191</v>
      </c>
      <c r="E32" s="283"/>
      <c r="F32" s="1016">
        <v>-56.8</v>
      </c>
      <c r="G32" s="1015"/>
      <c r="H32" s="1016">
        <v>-57</v>
      </c>
      <c r="I32" s="1015"/>
      <c r="J32" s="1016">
        <v>-58.1</v>
      </c>
      <c r="K32" s="1015"/>
      <c r="L32" s="1016">
        <v>-58.6</v>
      </c>
      <c r="M32" s="1015"/>
      <c r="N32" s="1016">
        <v>-58.9</v>
      </c>
      <c r="O32" s="1015"/>
      <c r="P32" s="1016">
        <v>-57</v>
      </c>
      <c r="Q32" s="1015"/>
      <c r="R32" s="1016">
        <v>-57.6</v>
      </c>
      <c r="S32" s="1015"/>
      <c r="T32" s="1016">
        <v>-58</v>
      </c>
      <c r="U32" s="1015"/>
      <c r="V32" s="1016">
        <v>-58.6</v>
      </c>
      <c r="W32" s="1015"/>
      <c r="X32" s="1016">
        <v>-55.5</v>
      </c>
      <c r="Y32" s="1015"/>
      <c r="Z32" s="1016">
        <v>-53.2</v>
      </c>
      <c r="AA32" s="1015"/>
      <c r="AB32" s="1016">
        <v>-51</v>
      </c>
      <c r="AC32" s="1015"/>
      <c r="AD32" s="1016">
        <v>-50.9</v>
      </c>
      <c r="AE32" s="1021"/>
      <c r="AF32" s="122"/>
      <c r="AG32" s="131"/>
      <c r="AH32" s="131"/>
      <c r="AI32" s="131"/>
      <c r="AJ32" s="131"/>
      <c r="AK32" s="131"/>
      <c r="AL32" s="131"/>
      <c r="AM32" s="131"/>
      <c r="AN32" s="131"/>
      <c r="AO32" s="131"/>
      <c r="AP32" s="131"/>
    </row>
    <row r="33" spans="1:42" s="70" customFormat="1" ht="11.25" customHeight="1">
      <c r="A33" s="4"/>
      <c r="B33" s="465"/>
      <c r="C33" s="984"/>
      <c r="D33" s="149" t="s">
        <v>192</v>
      </c>
      <c r="E33" s="283"/>
      <c r="F33" s="1016">
        <v>-26.4</v>
      </c>
      <c r="G33" s="1015"/>
      <c r="H33" s="1016">
        <v>-25.9</v>
      </c>
      <c r="I33" s="1015"/>
      <c r="J33" s="1016">
        <v>-26.8</v>
      </c>
      <c r="K33" s="1015"/>
      <c r="L33" s="1016">
        <v>-26</v>
      </c>
      <c r="M33" s="1015"/>
      <c r="N33" s="1016">
        <v>-24.6</v>
      </c>
      <c r="O33" s="1015"/>
      <c r="P33" s="1016">
        <v>-24.9</v>
      </c>
      <c r="Q33" s="1015"/>
      <c r="R33" s="1016">
        <v>-26.1</v>
      </c>
      <c r="S33" s="1015"/>
      <c r="T33" s="1016">
        <v>-29.1</v>
      </c>
      <c r="U33" s="1015"/>
      <c r="V33" s="1016">
        <v>-29.8</v>
      </c>
      <c r="W33" s="1015"/>
      <c r="X33" s="1016">
        <v>-29.3</v>
      </c>
      <c r="Y33" s="1015"/>
      <c r="Z33" s="1016">
        <v>-28.4</v>
      </c>
      <c r="AA33" s="1015"/>
      <c r="AB33" s="1016">
        <v>-27.3</v>
      </c>
      <c r="AC33" s="1015"/>
      <c r="AD33" s="1016">
        <v>-25.9</v>
      </c>
      <c r="AE33" s="1021"/>
      <c r="AF33" s="122"/>
      <c r="AG33" s="131"/>
      <c r="AH33" s="131"/>
      <c r="AI33" s="131"/>
      <c r="AJ33" s="131"/>
      <c r="AK33" s="131"/>
      <c r="AL33" s="131"/>
      <c r="AM33" s="131"/>
      <c r="AN33" s="131"/>
      <c r="AO33" s="131"/>
      <c r="AP33" s="131"/>
    </row>
    <row r="34" spans="1:42" s="70" customFormat="1" ht="12" customHeight="1">
      <c r="A34" s="4"/>
      <c r="B34" s="465"/>
      <c r="C34" s="984"/>
      <c r="D34" s="149" t="s">
        <v>195</v>
      </c>
      <c r="E34" s="283"/>
      <c r="F34" s="1016">
        <v>-14.7</v>
      </c>
      <c r="G34" s="1016"/>
      <c r="H34" s="1016">
        <v>-15</v>
      </c>
      <c r="I34" s="1016"/>
      <c r="J34" s="1016">
        <v>-17.100000000000001</v>
      </c>
      <c r="K34" s="1016"/>
      <c r="L34" s="1016">
        <v>-16.7</v>
      </c>
      <c r="M34" s="1016"/>
      <c r="N34" s="1016">
        <v>-15.8</v>
      </c>
      <c r="O34" s="1016"/>
      <c r="P34" s="1016">
        <v>-13.9</v>
      </c>
      <c r="Q34" s="1016"/>
      <c r="R34" s="1016">
        <v>-14.6</v>
      </c>
      <c r="S34" s="1016"/>
      <c r="T34" s="1016">
        <v>-15.4</v>
      </c>
      <c r="U34" s="1016"/>
      <c r="V34" s="1016">
        <v>-17.7</v>
      </c>
      <c r="W34" s="1016"/>
      <c r="X34" s="1016">
        <v>-18.2</v>
      </c>
      <c r="Y34" s="1016"/>
      <c r="Z34" s="1016">
        <v>-18.7</v>
      </c>
      <c r="AA34" s="1016"/>
      <c r="AB34" s="1016">
        <v>-18.3</v>
      </c>
      <c r="AC34" s="1016"/>
      <c r="AD34" s="1016">
        <v>-17.8</v>
      </c>
      <c r="AE34" s="1021"/>
      <c r="AF34" s="122"/>
      <c r="AG34" s="131"/>
      <c r="AH34" s="131"/>
      <c r="AI34" s="131"/>
      <c r="AJ34" s="131"/>
      <c r="AK34" s="131"/>
      <c r="AL34" s="131"/>
      <c r="AM34" s="131"/>
      <c r="AN34" s="131"/>
      <c r="AO34" s="131"/>
      <c r="AP34" s="131"/>
    </row>
    <row r="35" spans="1:42" s="1012" customFormat="1" ht="21" customHeight="1">
      <c r="A35" s="1010"/>
      <c r="B35" s="536"/>
      <c r="C35" s="1550" t="s">
        <v>500</v>
      </c>
      <c r="D35" s="1550"/>
      <c r="E35" s="447"/>
      <c r="F35" s="1022">
        <v>74.5</v>
      </c>
      <c r="G35" s="1022"/>
      <c r="H35" s="1022">
        <v>72.8</v>
      </c>
      <c r="I35" s="1022"/>
      <c r="J35" s="1022">
        <v>71.5</v>
      </c>
      <c r="K35" s="1022"/>
      <c r="L35" s="1022">
        <v>69.900000000000006</v>
      </c>
      <c r="M35" s="1022"/>
      <c r="N35" s="1022">
        <v>69</v>
      </c>
      <c r="O35" s="1022"/>
      <c r="P35" s="1022">
        <v>67.2</v>
      </c>
      <c r="Q35" s="1022"/>
      <c r="R35" s="1022">
        <v>68</v>
      </c>
      <c r="S35" s="1022"/>
      <c r="T35" s="1022">
        <v>71</v>
      </c>
      <c r="U35" s="1022"/>
      <c r="V35" s="1022">
        <v>72.900000000000006</v>
      </c>
      <c r="W35" s="1022"/>
      <c r="X35" s="1022">
        <v>74.099999999999994</v>
      </c>
      <c r="Y35" s="1022"/>
      <c r="Z35" s="1022">
        <v>72.900000000000006</v>
      </c>
      <c r="AA35" s="1022"/>
      <c r="AB35" s="1022">
        <v>72</v>
      </c>
      <c r="AC35" s="1022"/>
      <c r="AD35" s="1022">
        <v>70.7</v>
      </c>
      <c r="AE35" s="1020"/>
      <c r="AF35" s="763"/>
    </row>
    <row r="36" spans="1:42" s="1029" customFormat="1" ht="16.5" customHeight="1">
      <c r="A36" s="1023"/>
      <c r="B36" s="1024"/>
      <c r="C36" s="673" t="s">
        <v>705</v>
      </c>
      <c r="D36" s="1025"/>
      <c r="E36" s="673"/>
      <c r="F36" s="1026">
        <v>-54.5</v>
      </c>
      <c r="G36" s="1027"/>
      <c r="H36" s="1026">
        <v>-53.3</v>
      </c>
      <c r="I36" s="1027"/>
      <c r="J36" s="1026">
        <v>-52.6</v>
      </c>
      <c r="K36" s="1027"/>
      <c r="L36" s="1026">
        <v>-51.5</v>
      </c>
      <c r="M36" s="1027"/>
      <c r="N36" s="1026">
        <v>-50.4</v>
      </c>
      <c r="O36" s="1027"/>
      <c r="P36" s="1026">
        <v>-49.2</v>
      </c>
      <c r="Q36" s="1027"/>
      <c r="R36" s="1026">
        <v>-51.4</v>
      </c>
      <c r="S36" s="1027"/>
      <c r="T36" s="1026">
        <v>-55.3</v>
      </c>
      <c r="U36" s="1027"/>
      <c r="V36" s="1026">
        <v>-59</v>
      </c>
      <c r="W36" s="1027"/>
      <c r="X36" s="1026">
        <v>-59.8</v>
      </c>
      <c r="Y36" s="1027"/>
      <c r="Z36" s="1026">
        <v>-58.7</v>
      </c>
      <c r="AA36" s="1027"/>
      <c r="AB36" s="1026">
        <v>-56.3</v>
      </c>
      <c r="AC36" s="1027"/>
      <c r="AD36" s="1026">
        <v>-55.3</v>
      </c>
      <c r="AE36" s="1023"/>
      <c r="AF36" s="764"/>
      <c r="AG36" s="1028"/>
      <c r="AH36" s="1028"/>
      <c r="AI36" s="1028"/>
      <c r="AJ36" s="1028"/>
      <c r="AK36" s="1028"/>
      <c r="AL36" s="1028"/>
      <c r="AM36" s="1028"/>
      <c r="AN36" s="1028"/>
      <c r="AO36" s="1028"/>
      <c r="AP36" s="1028"/>
    </row>
    <row r="37" spans="1:42" s="70" customFormat="1" ht="10.5" customHeight="1">
      <c r="A37" s="4"/>
      <c r="B37" s="465"/>
      <c r="C37" s="1030"/>
      <c r="D37" s="283"/>
      <c r="E37" s="283"/>
      <c r="F37" s="1031"/>
      <c r="G37" s="1031"/>
      <c r="H37" s="1031"/>
      <c r="I37" s="1031"/>
      <c r="J37" s="1031"/>
      <c r="K37" s="1031"/>
      <c r="L37" s="1031"/>
      <c r="M37" s="1031"/>
      <c r="N37" s="1031"/>
      <c r="O37" s="1031"/>
      <c r="P37" s="1031"/>
      <c r="Q37" s="1031"/>
      <c r="R37" s="1031"/>
      <c r="S37" s="1031"/>
      <c r="T37" s="1031"/>
      <c r="U37" s="1031"/>
      <c r="V37" s="1031"/>
      <c r="W37" s="1031"/>
      <c r="X37" s="1031"/>
      <c r="Y37" s="1031"/>
      <c r="Z37" s="1031"/>
      <c r="AA37" s="1031"/>
      <c r="AB37" s="1031"/>
      <c r="AC37" s="1031"/>
      <c r="AD37" s="1031"/>
      <c r="AE37" s="1021"/>
      <c r="AF37" s="122"/>
    </row>
    <row r="38" spans="1:42" s="70" customFormat="1" ht="10.5" customHeight="1">
      <c r="A38" s="4"/>
      <c r="B38" s="465"/>
      <c r="C38" s="1030"/>
      <c r="D38" s="283"/>
      <c r="E38" s="283"/>
      <c r="F38" s="1031"/>
      <c r="G38" s="1031"/>
      <c r="H38" s="1031"/>
      <c r="I38" s="1031"/>
      <c r="J38" s="1031"/>
      <c r="K38" s="1031"/>
      <c r="L38" s="1031"/>
      <c r="M38" s="1031"/>
      <c r="N38" s="1031"/>
      <c r="O38" s="1031"/>
      <c r="P38" s="1031"/>
      <c r="Q38" s="1031"/>
      <c r="R38" s="1031"/>
      <c r="S38" s="1031"/>
      <c r="T38" s="1031"/>
      <c r="U38" s="1031"/>
      <c r="V38" s="1031"/>
      <c r="W38" s="1031"/>
      <c r="X38" s="1031"/>
      <c r="Y38" s="1031"/>
      <c r="Z38" s="1031"/>
      <c r="AA38" s="1031"/>
      <c r="AB38" s="1031"/>
      <c r="AC38" s="1031"/>
      <c r="AD38" s="1031"/>
      <c r="AE38" s="1021"/>
      <c r="AF38" s="122"/>
    </row>
    <row r="39" spans="1:42" s="70" customFormat="1" ht="10.5" customHeight="1">
      <c r="A39" s="4"/>
      <c r="B39" s="465"/>
      <c r="C39" s="1030"/>
      <c r="D39" s="283"/>
      <c r="E39" s="283"/>
      <c r="F39" s="1031"/>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21"/>
      <c r="AF39" s="122"/>
    </row>
    <row r="40" spans="1:42" s="70" customFormat="1" ht="10.5" customHeight="1">
      <c r="A40" s="4"/>
      <c r="B40" s="465"/>
      <c r="C40" s="1030"/>
      <c r="D40" s="283"/>
      <c r="E40" s="283"/>
      <c r="F40" s="1031"/>
      <c r="G40" s="1031"/>
      <c r="H40" s="1031"/>
      <c r="I40" s="1031"/>
      <c r="J40" s="1031"/>
      <c r="K40" s="1031"/>
      <c r="L40" s="1031"/>
      <c r="M40" s="1031"/>
      <c r="N40" s="1031"/>
      <c r="O40" s="1031"/>
      <c r="P40" s="1031"/>
      <c r="Q40" s="1031"/>
      <c r="R40" s="1031"/>
      <c r="S40" s="1031"/>
      <c r="T40" s="1031"/>
      <c r="U40" s="1031"/>
      <c r="V40" s="1031"/>
      <c r="W40" s="1031"/>
      <c r="X40" s="1031"/>
      <c r="Y40" s="1031"/>
      <c r="Z40" s="1031"/>
      <c r="AA40" s="1031"/>
      <c r="AB40" s="1031"/>
      <c r="AC40" s="1031"/>
      <c r="AD40" s="1031"/>
      <c r="AE40" s="1021"/>
      <c r="AF40" s="122"/>
    </row>
    <row r="41" spans="1:42" s="70" customFormat="1" ht="10.5" customHeight="1">
      <c r="A41" s="4"/>
      <c r="B41" s="465"/>
      <c r="C41" s="1030"/>
      <c r="D41" s="283"/>
      <c r="E41" s="283"/>
      <c r="F41" s="1031"/>
      <c r="G41" s="1031"/>
      <c r="H41" s="1031"/>
      <c r="I41" s="1031"/>
      <c r="J41" s="1031"/>
      <c r="K41" s="1031"/>
      <c r="L41" s="1031"/>
      <c r="M41" s="1031"/>
      <c r="N41" s="1031"/>
      <c r="O41" s="1031"/>
      <c r="P41" s="1031"/>
      <c r="Q41" s="1031"/>
      <c r="R41" s="1031"/>
      <c r="S41" s="1031"/>
      <c r="T41" s="1031"/>
      <c r="U41" s="1031"/>
      <c r="V41" s="1031"/>
      <c r="W41" s="1031"/>
      <c r="X41" s="1031"/>
      <c r="Y41" s="1031"/>
      <c r="Z41" s="1031"/>
      <c r="AA41" s="1031"/>
      <c r="AB41" s="1031"/>
      <c r="AC41" s="1031"/>
      <c r="AD41" s="1031"/>
      <c r="AE41" s="1021"/>
      <c r="AF41" s="122"/>
    </row>
    <row r="42" spans="1:42" s="70" customFormat="1" ht="10.5" customHeight="1">
      <c r="A42" s="4"/>
      <c r="B42" s="465"/>
      <c r="C42" s="1030"/>
      <c r="D42" s="283"/>
      <c r="E42" s="283"/>
      <c r="F42" s="1031"/>
      <c r="G42" s="1031"/>
      <c r="H42" s="1031"/>
      <c r="I42" s="1031"/>
      <c r="J42" s="1031"/>
      <c r="K42" s="1031"/>
      <c r="L42" s="1031"/>
      <c r="M42" s="1031"/>
      <c r="N42" s="1031"/>
      <c r="O42" s="1031"/>
      <c r="P42" s="1031"/>
      <c r="Q42" s="1031"/>
      <c r="R42" s="1031"/>
      <c r="S42" s="1031"/>
      <c r="T42" s="1031"/>
      <c r="U42" s="1031"/>
      <c r="V42" s="1031"/>
      <c r="W42" s="1031"/>
      <c r="X42" s="1031"/>
      <c r="Y42" s="1031"/>
      <c r="Z42" s="1031"/>
      <c r="AA42" s="1031"/>
      <c r="AB42" s="1031"/>
      <c r="AC42" s="1031"/>
      <c r="AD42" s="1031"/>
      <c r="AE42" s="1021"/>
      <c r="AF42" s="122"/>
    </row>
    <row r="43" spans="1:42" s="70" customFormat="1" ht="10.5" customHeight="1">
      <c r="A43" s="4"/>
      <c r="B43" s="465"/>
      <c r="C43" s="1030"/>
      <c r="D43" s="283"/>
      <c r="E43" s="283"/>
      <c r="F43" s="1031"/>
      <c r="G43" s="1031"/>
      <c r="H43" s="1031"/>
      <c r="I43" s="1031"/>
      <c r="J43" s="1031"/>
      <c r="K43" s="1031"/>
      <c r="L43" s="1031"/>
      <c r="M43" s="1031"/>
      <c r="N43" s="1031"/>
      <c r="O43" s="1031"/>
      <c r="P43" s="1031"/>
      <c r="Q43" s="1031"/>
      <c r="R43" s="1031"/>
      <c r="S43" s="1031"/>
      <c r="T43" s="1031"/>
      <c r="U43" s="1031"/>
      <c r="V43" s="1031"/>
      <c r="W43" s="1031"/>
      <c r="X43" s="1031"/>
      <c r="Y43" s="1031"/>
      <c r="Z43" s="1031"/>
      <c r="AA43" s="1031"/>
      <c r="AB43" s="1031"/>
      <c r="AC43" s="1031"/>
      <c r="AD43" s="1031"/>
      <c r="AE43" s="1021"/>
      <c r="AF43" s="122"/>
    </row>
    <row r="44" spans="1:42" s="70" customFormat="1" ht="10.5" customHeight="1">
      <c r="A44" s="4"/>
      <c r="B44" s="465"/>
      <c r="C44" s="1030"/>
      <c r="D44" s="283"/>
      <c r="E44" s="283"/>
      <c r="F44" s="1031"/>
      <c r="G44" s="1031"/>
      <c r="H44" s="1031"/>
      <c r="I44" s="1031"/>
      <c r="J44" s="1031"/>
      <c r="K44" s="1031"/>
      <c r="L44" s="1031"/>
      <c r="M44" s="1031"/>
      <c r="N44" s="1031"/>
      <c r="O44" s="1031"/>
      <c r="P44" s="1031"/>
      <c r="Q44" s="1031"/>
      <c r="R44" s="1031"/>
      <c r="S44" s="1031"/>
      <c r="T44" s="1031"/>
      <c r="U44" s="1031"/>
      <c r="V44" s="1031"/>
      <c r="W44" s="1031"/>
      <c r="X44" s="1031"/>
      <c r="Y44" s="1031"/>
      <c r="Z44" s="1031"/>
      <c r="AA44" s="1031"/>
      <c r="AB44" s="1031"/>
      <c r="AC44" s="1031"/>
      <c r="AD44" s="1031"/>
      <c r="AE44" s="1021"/>
      <c r="AF44" s="122"/>
    </row>
    <row r="45" spans="1:42" s="70" customFormat="1" ht="10.5" customHeight="1">
      <c r="A45" s="4"/>
      <c r="B45" s="465"/>
      <c r="C45" s="1030"/>
      <c r="D45" s="283"/>
      <c r="E45" s="283"/>
      <c r="F45" s="1031"/>
      <c r="G45" s="1031"/>
      <c r="H45" s="1031"/>
      <c r="I45" s="1031"/>
      <c r="J45" s="1031"/>
      <c r="K45" s="1031"/>
      <c r="L45" s="1031"/>
      <c r="M45" s="1031"/>
      <c r="N45" s="1031"/>
      <c r="O45" s="1031"/>
      <c r="P45" s="1031"/>
      <c r="Q45" s="1031"/>
      <c r="R45" s="1031"/>
      <c r="S45" s="1031"/>
      <c r="T45" s="1031"/>
      <c r="U45" s="1031"/>
      <c r="V45" s="1031"/>
      <c r="W45" s="1031"/>
      <c r="X45" s="1031"/>
      <c r="Y45" s="1031"/>
      <c r="Z45" s="1031"/>
      <c r="AA45" s="1031"/>
      <c r="AB45" s="1031"/>
      <c r="AC45" s="1031"/>
      <c r="AD45" s="1031"/>
      <c r="AE45" s="1021"/>
      <c r="AF45" s="122"/>
    </row>
    <row r="46" spans="1:42" s="70" customFormat="1" ht="10.5" customHeight="1">
      <c r="A46" s="4"/>
      <c r="B46" s="465"/>
      <c r="C46" s="1030"/>
      <c r="D46" s="283"/>
      <c r="E46" s="283"/>
      <c r="F46" s="1031"/>
      <c r="G46" s="1031"/>
      <c r="H46" s="1031"/>
      <c r="I46" s="1031"/>
      <c r="J46" s="1031"/>
      <c r="K46" s="1031"/>
      <c r="L46" s="1031"/>
      <c r="M46" s="1031"/>
      <c r="N46" s="1031"/>
      <c r="O46" s="1031"/>
      <c r="P46" s="1031"/>
      <c r="Q46" s="1031"/>
      <c r="R46" s="1031"/>
      <c r="S46" s="1031"/>
      <c r="T46" s="1031"/>
      <c r="U46" s="1031"/>
      <c r="V46" s="1031"/>
      <c r="W46" s="1031"/>
      <c r="X46" s="1031"/>
      <c r="Y46" s="1031"/>
      <c r="Z46" s="1031"/>
      <c r="AA46" s="1031"/>
      <c r="AB46" s="1031"/>
      <c r="AC46" s="1031"/>
      <c r="AD46" s="1031"/>
      <c r="AE46" s="1021"/>
      <c r="AF46" s="122"/>
    </row>
    <row r="47" spans="1:42" s="70" customFormat="1" ht="10.5" customHeight="1">
      <c r="A47" s="4"/>
      <c r="B47" s="465"/>
      <c r="C47" s="1030"/>
      <c r="D47" s="283"/>
      <c r="E47" s="283"/>
      <c r="F47" s="1031"/>
      <c r="G47" s="1031"/>
      <c r="H47" s="1031"/>
      <c r="I47" s="1031"/>
      <c r="J47" s="1031"/>
      <c r="K47" s="1031"/>
      <c r="L47" s="1031"/>
      <c r="M47" s="1031"/>
      <c r="N47" s="1031"/>
      <c r="O47" s="1031"/>
      <c r="P47" s="1031"/>
      <c r="Q47" s="1031"/>
      <c r="R47" s="1031"/>
      <c r="S47" s="1031"/>
      <c r="T47" s="1031"/>
      <c r="U47" s="1031"/>
      <c r="V47" s="1031"/>
      <c r="W47" s="1031"/>
      <c r="X47" s="1031"/>
      <c r="Y47" s="1031"/>
      <c r="Z47" s="1031"/>
      <c r="AA47" s="1031"/>
      <c r="AB47" s="1031"/>
      <c r="AC47" s="1031"/>
      <c r="AD47" s="1031"/>
      <c r="AE47" s="1021"/>
      <c r="AF47" s="122"/>
    </row>
    <row r="48" spans="1:42" s="70" customFormat="1" ht="10.5" customHeight="1">
      <c r="A48" s="4"/>
      <c r="B48" s="465"/>
      <c r="C48" s="1030"/>
      <c r="D48" s="283"/>
      <c r="E48" s="283"/>
      <c r="F48" s="1031"/>
      <c r="G48" s="1031"/>
      <c r="H48" s="1031"/>
      <c r="I48" s="1031"/>
      <c r="J48" s="1031"/>
      <c r="K48" s="1031"/>
      <c r="L48" s="1031"/>
      <c r="M48" s="1031"/>
      <c r="N48" s="1031"/>
      <c r="O48" s="1031"/>
      <c r="P48" s="1031"/>
      <c r="Q48" s="1031"/>
      <c r="R48" s="1031"/>
      <c r="S48" s="1031"/>
      <c r="T48" s="1031"/>
      <c r="U48" s="1031"/>
      <c r="V48" s="1031"/>
      <c r="W48" s="1031"/>
      <c r="X48" s="1031"/>
      <c r="Y48" s="1031"/>
      <c r="Z48" s="1031"/>
      <c r="AA48" s="1031"/>
      <c r="AB48" s="1031"/>
      <c r="AC48" s="1031"/>
      <c r="AD48" s="1031"/>
      <c r="AE48" s="1021"/>
      <c r="AF48" s="122"/>
    </row>
    <row r="49" spans="1:42" s="70" customFormat="1" ht="10.5" customHeight="1">
      <c r="A49" s="4"/>
      <c r="B49" s="465"/>
      <c r="C49" s="1030"/>
      <c r="D49" s="283"/>
      <c r="E49" s="283"/>
      <c r="F49" s="1031"/>
      <c r="G49" s="1031"/>
      <c r="H49" s="1031"/>
      <c r="I49" s="1031"/>
      <c r="J49" s="1031"/>
      <c r="K49" s="1031"/>
      <c r="L49" s="1031"/>
      <c r="M49" s="1031"/>
      <c r="N49" s="1031"/>
      <c r="O49" s="1031"/>
      <c r="P49" s="1031"/>
      <c r="Q49" s="1031"/>
      <c r="R49" s="1031"/>
      <c r="S49" s="1031"/>
      <c r="T49" s="1031"/>
      <c r="U49" s="1031"/>
      <c r="V49" s="1031"/>
      <c r="W49" s="1031"/>
      <c r="X49" s="1031"/>
      <c r="Y49" s="1031"/>
      <c r="Z49" s="1031"/>
      <c r="AA49" s="1031"/>
      <c r="AB49" s="1031"/>
      <c r="AC49" s="1031"/>
      <c r="AD49" s="1031"/>
      <c r="AE49" s="1021"/>
      <c r="AF49" s="122"/>
    </row>
    <row r="50" spans="1:42" s="1012" customFormat="1" ht="17.25" customHeight="1">
      <c r="A50" s="1010"/>
      <c r="B50" s="536"/>
      <c r="C50" s="1191" t="s">
        <v>197</v>
      </c>
      <c r="D50" s="447"/>
      <c r="E50" s="447"/>
      <c r="F50" s="1018"/>
      <c r="G50" s="1019"/>
      <c r="H50" s="1019"/>
      <c r="I50" s="1019"/>
      <c r="J50" s="1019"/>
      <c r="K50" s="1019"/>
      <c r="L50" s="1019"/>
      <c r="M50" s="1019"/>
      <c r="N50" s="1019"/>
      <c r="O50" s="1019"/>
      <c r="P50" s="1019"/>
      <c r="Q50" s="1019"/>
      <c r="R50" s="1019"/>
      <c r="S50" s="1019"/>
      <c r="T50" s="1019"/>
      <c r="U50" s="1019"/>
      <c r="V50" s="1019"/>
      <c r="W50" s="1019"/>
      <c r="X50" s="1019"/>
      <c r="Y50" s="1019"/>
      <c r="Z50" s="1019"/>
      <c r="AA50" s="1019"/>
      <c r="AB50" s="1019"/>
      <c r="AC50" s="1019"/>
      <c r="AD50" s="1019"/>
      <c r="AE50" s="1020"/>
      <c r="AF50" s="763"/>
      <c r="AG50" s="1011"/>
      <c r="AH50" s="1011"/>
      <c r="AI50" s="1011"/>
      <c r="AJ50" s="1011"/>
      <c r="AK50" s="1011"/>
      <c r="AL50" s="1011"/>
      <c r="AM50" s="1011"/>
      <c r="AN50" s="1011"/>
      <c r="AO50" s="1011"/>
      <c r="AP50" s="1011"/>
    </row>
    <row r="51" spans="1:42" s="1012" customFormat="1" ht="12" customHeight="1">
      <c r="A51" s="1010"/>
      <c r="B51" s="536"/>
      <c r="C51" s="1032"/>
      <c r="D51" s="510" t="s">
        <v>499</v>
      </c>
      <c r="E51" s="442"/>
      <c r="F51" s="1026">
        <v>661.4</v>
      </c>
      <c r="G51" s="1027"/>
      <c r="H51" s="1026">
        <v>655.9</v>
      </c>
      <c r="I51" s="1027"/>
      <c r="J51" s="1026">
        <v>641.20000000000005</v>
      </c>
      <c r="K51" s="1027"/>
      <c r="L51" s="1026">
        <v>646</v>
      </c>
      <c r="M51" s="1027"/>
      <c r="N51" s="1026">
        <v>655.29999999999995</v>
      </c>
      <c r="O51" s="1027"/>
      <c r="P51" s="1026">
        <v>673.4</v>
      </c>
      <c r="Q51" s="1027"/>
      <c r="R51" s="1026">
        <v>683.6</v>
      </c>
      <c r="S51" s="1027"/>
      <c r="T51" s="1026">
        <v>695</v>
      </c>
      <c r="U51" s="1027"/>
      <c r="V51" s="1026">
        <v>697.8</v>
      </c>
      <c r="W51" s="1027"/>
      <c r="X51" s="1026">
        <v>710.7</v>
      </c>
      <c r="Y51" s="1027"/>
      <c r="Z51" s="1026">
        <v>740.1</v>
      </c>
      <c r="AA51" s="1027"/>
      <c r="AB51" s="1026">
        <v>739.6</v>
      </c>
      <c r="AC51" s="1027"/>
      <c r="AD51" s="1026">
        <v>734.4</v>
      </c>
      <c r="AE51" s="1020"/>
      <c r="AF51" s="763"/>
      <c r="AG51" s="1011"/>
      <c r="AH51" s="1011"/>
      <c r="AI51" s="1011"/>
      <c r="AJ51" s="1011"/>
      <c r="AK51" s="1011"/>
      <c r="AL51" s="1011"/>
      <c r="AM51" s="1011"/>
      <c r="AN51" s="1011"/>
      <c r="AO51" s="1011"/>
      <c r="AP51" s="1011"/>
    </row>
    <row r="52" spans="1:42" s="1038" customFormat="1" ht="12" customHeight="1">
      <c r="A52" s="1034"/>
      <c r="B52" s="470"/>
      <c r="C52" s="1035"/>
      <c r="D52" s="1194" t="s">
        <v>360</v>
      </c>
      <c r="E52" s="863"/>
      <c r="F52" s="1016">
        <v>42.9</v>
      </c>
      <c r="G52" s="1015"/>
      <c r="H52" s="1016">
        <v>42.244999999999997</v>
      </c>
      <c r="I52" s="1015"/>
      <c r="J52" s="1016">
        <v>40.799999999999997</v>
      </c>
      <c r="K52" s="1015"/>
      <c r="L52" s="1016">
        <v>40.799999999999997</v>
      </c>
      <c r="M52" s="1015"/>
      <c r="N52" s="1016">
        <v>39.164999999999999</v>
      </c>
      <c r="O52" s="1015"/>
      <c r="P52" s="1016">
        <v>38.71</v>
      </c>
      <c r="Q52" s="1015"/>
      <c r="R52" s="1016">
        <v>39</v>
      </c>
      <c r="S52" s="1015"/>
      <c r="T52" s="1016">
        <v>40.5</v>
      </c>
      <c r="U52" s="1015"/>
      <c r="V52" s="1016">
        <v>41.5</v>
      </c>
      <c r="W52" s="1015"/>
      <c r="X52" s="1016">
        <v>41.5</v>
      </c>
      <c r="Y52" s="1015"/>
      <c r="Z52" s="1016">
        <v>43.3</v>
      </c>
      <c r="AA52" s="1015"/>
      <c r="AB52" s="1016">
        <v>43.7</v>
      </c>
      <c r="AC52" s="1015"/>
      <c r="AD52" s="1016">
        <v>42.7</v>
      </c>
      <c r="AE52" s="1036"/>
      <c r="AF52" s="122"/>
      <c r="AG52" s="1037"/>
      <c r="AH52" s="1037"/>
      <c r="AI52" s="1037"/>
      <c r="AJ52" s="1037"/>
      <c r="AK52" s="1037"/>
      <c r="AL52" s="1037"/>
      <c r="AM52" s="1037"/>
      <c r="AN52" s="1037"/>
      <c r="AO52" s="1037"/>
      <c r="AP52" s="1037"/>
    </row>
    <row r="53" spans="1:42" s="1043" customFormat="1" ht="12" customHeight="1">
      <c r="A53" s="1039"/>
      <c r="B53" s="1040"/>
      <c r="C53" s="1041"/>
      <c r="D53" s="510" t="s">
        <v>497</v>
      </c>
      <c r="E53" s="491"/>
      <c r="F53" s="1026">
        <v>65.400000000000006</v>
      </c>
      <c r="G53" s="1027"/>
      <c r="H53" s="1026">
        <v>52.96</v>
      </c>
      <c r="I53" s="1027"/>
      <c r="J53" s="1026">
        <v>56.835000000000001</v>
      </c>
      <c r="K53" s="1027"/>
      <c r="L53" s="1026">
        <v>56.164999999999999</v>
      </c>
      <c r="M53" s="1027"/>
      <c r="N53" s="1026">
        <v>62.2</v>
      </c>
      <c r="O53" s="1027"/>
      <c r="P53" s="1026">
        <v>60.4</v>
      </c>
      <c r="Q53" s="1027"/>
      <c r="R53" s="1026">
        <v>74.8</v>
      </c>
      <c r="S53" s="1027"/>
      <c r="T53" s="1026">
        <v>75.7</v>
      </c>
      <c r="U53" s="1027"/>
      <c r="V53" s="1026">
        <v>69.900000000000006</v>
      </c>
      <c r="W53" s="1027"/>
      <c r="X53" s="1026">
        <v>54.2</v>
      </c>
      <c r="Y53" s="1027"/>
      <c r="Z53" s="1026">
        <v>74.5</v>
      </c>
      <c r="AA53" s="1027"/>
      <c r="AB53" s="1026">
        <v>57.1</v>
      </c>
      <c r="AC53" s="1027"/>
      <c r="AD53" s="1026">
        <v>63.5</v>
      </c>
      <c r="AE53" s="1042"/>
      <c r="AF53" s="763"/>
      <c r="AG53" s="1033"/>
      <c r="AH53" s="1033"/>
      <c r="AI53" s="1033"/>
      <c r="AJ53" s="1033"/>
      <c r="AK53" s="1033"/>
      <c r="AL53" s="1033"/>
      <c r="AM53" s="1033"/>
      <c r="AN53" s="1033"/>
      <c r="AO53" s="1033"/>
      <c r="AP53" s="1033"/>
    </row>
    <row r="54" spans="1:42" s="70" customFormat="1" ht="11.25" customHeight="1">
      <c r="A54" s="4"/>
      <c r="B54" s="465"/>
      <c r="C54" s="1030"/>
      <c r="D54" s="1194" t="s">
        <v>361</v>
      </c>
      <c r="E54" s="20"/>
      <c r="F54" s="1016">
        <v>19.899999999999999</v>
      </c>
      <c r="G54" s="1015"/>
      <c r="H54" s="1016">
        <v>15.2</v>
      </c>
      <c r="I54" s="1015"/>
      <c r="J54" s="1016">
        <v>12.6</v>
      </c>
      <c r="K54" s="1015"/>
      <c r="L54" s="1016">
        <v>16.399999999999999</v>
      </c>
      <c r="M54" s="1015"/>
      <c r="N54" s="1016">
        <v>13</v>
      </c>
      <c r="O54" s="1015"/>
      <c r="P54" s="1016">
        <v>12.4</v>
      </c>
      <c r="Q54" s="1015"/>
      <c r="R54" s="1016">
        <v>-7.1</v>
      </c>
      <c r="S54" s="1015"/>
      <c r="T54" s="1016">
        <v>9</v>
      </c>
      <c r="U54" s="1015"/>
      <c r="V54" s="1016">
        <v>1.7</v>
      </c>
      <c r="W54" s="1015"/>
      <c r="X54" s="1016">
        <v>-15.6</v>
      </c>
      <c r="Y54" s="1015"/>
      <c r="Z54" s="1016">
        <v>-1.8</v>
      </c>
      <c r="AA54" s="1015"/>
      <c r="AB54" s="1016">
        <v>-5.2</v>
      </c>
      <c r="AC54" s="1015"/>
      <c r="AD54" s="1016">
        <v>-3</v>
      </c>
      <c r="AE54" s="1021"/>
      <c r="AF54" s="122"/>
      <c r="AG54" s="131"/>
      <c r="AH54" s="131"/>
      <c r="AI54" s="131"/>
      <c r="AJ54" s="131"/>
      <c r="AK54" s="131"/>
      <c r="AL54" s="131"/>
      <c r="AM54" s="131"/>
      <c r="AN54" s="131"/>
      <c r="AO54" s="131"/>
      <c r="AP54" s="131"/>
    </row>
    <row r="55" spans="1:42" s="70" customFormat="1" ht="3.75" customHeight="1">
      <c r="A55" s="4"/>
      <c r="B55" s="465"/>
      <c r="C55" s="1044"/>
      <c r="D55" s="1044"/>
      <c r="E55" s="283"/>
      <c r="F55" s="1045"/>
      <c r="G55" s="1046"/>
      <c r="H55" s="1045"/>
      <c r="I55" s="1046"/>
      <c r="J55" s="1045"/>
      <c r="K55" s="1046"/>
      <c r="L55" s="1045"/>
      <c r="M55" s="1046"/>
      <c r="N55" s="1045"/>
      <c r="O55" s="1046"/>
      <c r="P55" s="1045"/>
      <c r="Q55" s="1046"/>
      <c r="R55" s="1045"/>
      <c r="S55" s="1046"/>
      <c r="T55" s="1045"/>
      <c r="U55" s="1046"/>
      <c r="V55" s="1045"/>
      <c r="W55" s="1046"/>
      <c r="X55" s="1045"/>
      <c r="Y55" s="1046"/>
      <c r="Z55" s="1045"/>
      <c r="AA55" s="1046"/>
      <c r="AB55" s="1045"/>
      <c r="AC55" s="1046"/>
      <c r="AD55" s="1045"/>
      <c r="AE55" s="1021"/>
      <c r="AF55" s="122"/>
    </row>
    <row r="56" spans="1:42" s="1012" customFormat="1" ht="12.75" customHeight="1">
      <c r="A56" s="1010"/>
      <c r="B56" s="536"/>
      <c r="C56" s="1191" t="s">
        <v>498</v>
      </c>
      <c r="D56" s="447"/>
      <c r="E56" s="432"/>
      <c r="F56" s="1026">
        <v>7.5</v>
      </c>
      <c r="G56" s="1027"/>
      <c r="H56" s="1026">
        <v>7.2</v>
      </c>
      <c r="I56" s="1027"/>
      <c r="J56" s="1026">
        <v>8.6</v>
      </c>
      <c r="K56" s="1027"/>
      <c r="L56" s="1026">
        <v>8.4</v>
      </c>
      <c r="M56" s="1027"/>
      <c r="N56" s="1026">
        <v>8.6</v>
      </c>
      <c r="O56" s="1027"/>
      <c r="P56" s="1026">
        <v>8.6999999999999993</v>
      </c>
      <c r="Q56" s="1027"/>
      <c r="R56" s="1026">
        <v>9.1999999999999993</v>
      </c>
      <c r="S56" s="1027"/>
      <c r="T56" s="1026">
        <v>9.1999999999999993</v>
      </c>
      <c r="U56" s="1027"/>
      <c r="V56" s="1026">
        <v>8.1999999999999993</v>
      </c>
      <c r="W56" s="1027"/>
      <c r="X56" s="1026">
        <v>5.875</v>
      </c>
      <c r="Y56" s="1027"/>
      <c r="Z56" s="1026">
        <v>8.6</v>
      </c>
      <c r="AA56" s="1027"/>
      <c r="AB56" s="1026">
        <v>7.7</v>
      </c>
      <c r="AC56" s="1027"/>
      <c r="AD56" s="1026">
        <v>9.65</v>
      </c>
      <c r="AE56" s="1020"/>
      <c r="AF56" s="763"/>
      <c r="AG56" s="1011"/>
      <c r="AH56" s="1011"/>
      <c r="AI56" s="1011"/>
      <c r="AJ56" s="1011"/>
      <c r="AK56" s="1011"/>
      <c r="AL56" s="1011"/>
      <c r="AM56" s="1011"/>
      <c r="AN56" s="1011"/>
      <c r="AO56" s="1011"/>
      <c r="AP56" s="1011"/>
    </row>
    <row r="57" spans="1:42" s="70" customFormat="1" ht="12" customHeight="1">
      <c r="A57" s="130"/>
      <c r="B57" s="466"/>
      <c r="C57" s="428"/>
      <c r="D57" s="1194" t="s">
        <v>198</v>
      </c>
      <c r="E57" s="20"/>
      <c r="F57" s="1016">
        <v>-14.3</v>
      </c>
      <c r="G57" s="1015"/>
      <c r="H57" s="1016">
        <v>-20</v>
      </c>
      <c r="I57" s="1015"/>
      <c r="J57" s="1016">
        <v>-20.100000000000001</v>
      </c>
      <c r="K57" s="1015"/>
      <c r="L57" s="1016">
        <v>-8.8000000000000007</v>
      </c>
      <c r="M57" s="1015"/>
      <c r="N57" s="1016">
        <v>-10.199999999999999</v>
      </c>
      <c r="O57" s="1015"/>
      <c r="P57" s="1016">
        <v>-0.1</v>
      </c>
      <c r="Q57" s="1015"/>
      <c r="R57" s="1016">
        <v>-3.5</v>
      </c>
      <c r="S57" s="1015"/>
      <c r="T57" s="1016">
        <v>25.1</v>
      </c>
      <c r="U57" s="1015"/>
      <c r="V57" s="1016">
        <v>22.3</v>
      </c>
      <c r="W57" s="1015"/>
      <c r="X57" s="1016">
        <v>-1.8</v>
      </c>
      <c r="Y57" s="1015"/>
      <c r="Z57" s="1016">
        <v>24.4</v>
      </c>
      <c r="AA57" s="1015"/>
      <c r="AB57" s="1016">
        <v>34.200000000000003</v>
      </c>
      <c r="AC57" s="1015"/>
      <c r="AD57" s="1016">
        <v>28.4</v>
      </c>
      <c r="AE57" s="1021"/>
      <c r="AF57" s="122"/>
      <c r="AG57" s="131"/>
      <c r="AH57" s="131"/>
      <c r="AI57" s="131"/>
      <c r="AJ57" s="131"/>
      <c r="AK57" s="131"/>
      <c r="AL57" s="131"/>
      <c r="AM57" s="131"/>
      <c r="AN57" s="131"/>
      <c r="AO57" s="131"/>
      <c r="AP57" s="131"/>
    </row>
    <row r="58" spans="1:42" s="70" customFormat="1" ht="3.75" customHeight="1">
      <c r="A58" s="130"/>
      <c r="B58" s="466"/>
      <c r="C58" s="428"/>
      <c r="D58" s="283"/>
      <c r="E58" s="20"/>
      <c r="F58" s="1047"/>
      <c r="G58" s="1048"/>
      <c r="H58" s="1047"/>
      <c r="I58" s="1048"/>
      <c r="J58" s="1047"/>
      <c r="K58" s="1048"/>
      <c r="L58" s="1047"/>
      <c r="M58" s="1048"/>
      <c r="N58" s="1047"/>
      <c r="O58" s="1048"/>
      <c r="P58" s="1047"/>
      <c r="Q58" s="1048"/>
      <c r="R58" s="1047"/>
      <c r="S58" s="1048"/>
      <c r="T58" s="1047"/>
      <c r="U58" s="1048"/>
      <c r="V58" s="1047"/>
      <c r="W58" s="1048"/>
      <c r="X58" s="1047"/>
      <c r="Y58" s="1048"/>
      <c r="Z58" s="1047"/>
      <c r="AA58" s="1048"/>
      <c r="AB58" s="1047"/>
      <c r="AC58" s="1048"/>
      <c r="AD58" s="1047"/>
      <c r="AE58" s="1021"/>
      <c r="AF58" s="122"/>
      <c r="AG58" s="131"/>
      <c r="AH58" s="131"/>
      <c r="AI58" s="131"/>
      <c r="AJ58" s="131"/>
      <c r="AK58" s="131"/>
      <c r="AL58" s="131"/>
      <c r="AM58" s="131"/>
      <c r="AN58" s="131"/>
      <c r="AO58" s="131"/>
      <c r="AP58" s="131"/>
    </row>
    <row r="59" spans="1:42" s="1012" customFormat="1" ht="18" customHeight="1">
      <c r="A59" s="1010"/>
      <c r="B59" s="536"/>
      <c r="C59" s="1550" t="s">
        <v>496</v>
      </c>
      <c r="D59" s="1550"/>
      <c r="E59" s="432"/>
      <c r="F59" s="1026">
        <v>360.7</v>
      </c>
      <c r="G59" s="1027"/>
      <c r="H59" s="1026">
        <v>363.6</v>
      </c>
      <c r="I59" s="1027"/>
      <c r="J59" s="1026">
        <v>375.24</v>
      </c>
      <c r="K59" s="1027"/>
      <c r="L59" s="1026">
        <v>356.5</v>
      </c>
      <c r="M59" s="1027"/>
      <c r="N59" s="1026">
        <v>361.9</v>
      </c>
      <c r="O59" s="1027"/>
      <c r="P59" s="1026">
        <v>370.2</v>
      </c>
      <c r="Q59" s="1026"/>
      <c r="R59" s="1026">
        <v>376.1</v>
      </c>
      <c r="S59" s="1026"/>
      <c r="T59" s="1026">
        <v>375.4</v>
      </c>
      <c r="U59" s="1026"/>
      <c r="V59" s="1026">
        <v>391.6</v>
      </c>
      <c r="W59" s="1026"/>
      <c r="X59" s="1026">
        <v>400.2</v>
      </c>
      <c r="Y59" s="1026"/>
      <c r="Z59" s="1026">
        <v>417.8</v>
      </c>
      <c r="AA59" s="1026"/>
      <c r="AB59" s="1026">
        <v>420.9</v>
      </c>
      <c r="AC59" s="1026"/>
      <c r="AD59" s="1026">
        <v>418.7</v>
      </c>
      <c r="AE59" s="1020"/>
      <c r="AF59" s="763"/>
      <c r="AG59" s="1011"/>
      <c r="AH59" s="1011"/>
      <c r="AI59" s="1011"/>
      <c r="AJ59" s="1011"/>
      <c r="AK59" s="1011"/>
      <c r="AL59" s="1011"/>
      <c r="AM59" s="1011"/>
      <c r="AN59" s="1011"/>
      <c r="AO59" s="1011"/>
      <c r="AP59" s="1011"/>
    </row>
    <row r="60" spans="1:42" s="70" customFormat="1" ht="11.25" customHeight="1">
      <c r="A60" s="4"/>
      <c r="B60" s="465"/>
      <c r="C60" s="27"/>
      <c r="D60" s="1194" t="s">
        <v>362</v>
      </c>
      <c r="E60" s="27"/>
      <c r="F60" s="1016">
        <v>20.614999999999998</v>
      </c>
      <c r="G60" s="1015"/>
      <c r="H60" s="1016">
        <v>20.399999999999999</v>
      </c>
      <c r="I60" s="1015"/>
      <c r="J60" s="1016">
        <v>21.3</v>
      </c>
      <c r="K60" s="1015"/>
      <c r="L60" s="1016">
        <v>19.600000000000001</v>
      </c>
      <c r="M60" s="1015"/>
      <c r="N60" s="1016">
        <v>19.600000000000001</v>
      </c>
      <c r="O60" s="1015"/>
      <c r="P60" s="1016">
        <v>19.2</v>
      </c>
      <c r="Q60" s="1016"/>
      <c r="R60" s="1016">
        <v>18.899999999999999</v>
      </c>
      <c r="S60" s="1016"/>
      <c r="T60" s="1016">
        <v>19.399999999999999</v>
      </c>
      <c r="U60" s="1016"/>
      <c r="V60" s="1016">
        <v>21.6</v>
      </c>
      <c r="W60" s="1016"/>
      <c r="X60" s="1016">
        <v>22.7</v>
      </c>
      <c r="Y60" s="1016"/>
      <c r="Z60" s="1016" t="s">
        <v>372</v>
      </c>
      <c r="AA60" s="1016"/>
      <c r="AB60" s="1016" t="s">
        <v>372</v>
      </c>
      <c r="AC60" s="1016"/>
      <c r="AD60" s="1016" t="s">
        <v>372</v>
      </c>
      <c r="AE60" s="1021"/>
      <c r="AF60" s="122"/>
      <c r="AG60" s="131"/>
      <c r="AH60" s="131"/>
      <c r="AI60" s="131"/>
      <c r="AJ60" s="131"/>
      <c r="AK60" s="131"/>
      <c r="AL60" s="131"/>
      <c r="AM60" s="131"/>
      <c r="AN60" s="131"/>
      <c r="AO60" s="131"/>
      <c r="AP60" s="131"/>
    </row>
    <row r="61" spans="1:42" s="70" customFormat="1" ht="10.5" customHeight="1">
      <c r="A61" s="4"/>
      <c r="B61" s="465"/>
      <c r="C61" s="1049"/>
      <c r="D61" s="1049"/>
      <c r="E61" s="283"/>
      <c r="F61" s="1050"/>
      <c r="G61" s="1051"/>
      <c r="H61" s="1052"/>
      <c r="I61" s="1052"/>
      <c r="J61" s="1052"/>
      <c r="K61" s="1052"/>
      <c r="L61" s="1052"/>
      <c r="M61" s="1052"/>
      <c r="N61" s="1052"/>
      <c r="O61" s="1052"/>
      <c r="P61" s="1052"/>
      <c r="Q61" s="1052"/>
      <c r="R61" s="1052"/>
      <c r="S61" s="1052"/>
      <c r="T61" s="1052"/>
      <c r="U61" s="1052"/>
      <c r="V61" s="1052"/>
      <c r="W61" s="1052"/>
      <c r="X61" s="1052"/>
      <c r="Y61" s="1052"/>
      <c r="Z61" s="1052"/>
      <c r="AA61" s="1052"/>
      <c r="AB61" s="1052"/>
      <c r="AC61" s="1052"/>
      <c r="AD61" s="1052"/>
      <c r="AE61" s="1021"/>
      <c r="AF61" s="122"/>
    </row>
    <row r="62" spans="1:42" s="70" customFormat="1" ht="10.5" customHeight="1">
      <c r="A62" s="4"/>
      <c r="B62" s="465"/>
      <c r="C62" s="1030"/>
      <c r="D62" s="283"/>
      <c r="E62" s="283"/>
      <c r="F62" s="1017"/>
      <c r="G62" s="1017"/>
      <c r="H62" s="1017"/>
      <c r="I62" s="1017"/>
      <c r="J62" s="1017"/>
      <c r="K62" s="1017"/>
      <c r="L62" s="1017"/>
      <c r="M62" s="1017"/>
      <c r="N62" s="1017"/>
      <c r="O62" s="1017"/>
      <c r="P62" s="1017"/>
      <c r="Q62" s="1017"/>
      <c r="R62" s="1017"/>
      <c r="S62" s="1017"/>
      <c r="T62" s="1017"/>
      <c r="U62" s="1017"/>
      <c r="V62" s="1017"/>
      <c r="W62" s="1017"/>
      <c r="X62" s="1017"/>
      <c r="Y62" s="1017"/>
      <c r="Z62" s="1017"/>
      <c r="AA62" s="1017"/>
      <c r="AB62" s="1017"/>
      <c r="AC62" s="1017"/>
      <c r="AD62" s="1017"/>
      <c r="AE62" s="1021"/>
      <c r="AF62" s="122"/>
    </row>
    <row r="63" spans="1:42" s="70" customFormat="1" ht="10.5" customHeight="1">
      <c r="A63" s="4"/>
      <c r="B63" s="465"/>
      <c r="C63" s="1030"/>
      <c r="D63" s="283"/>
      <c r="E63" s="283"/>
      <c r="F63" s="1031"/>
      <c r="G63" s="1031"/>
      <c r="H63" s="1031"/>
      <c r="I63" s="1031"/>
      <c r="J63" s="1031"/>
      <c r="K63" s="1031"/>
      <c r="L63" s="1031"/>
      <c r="M63" s="1031"/>
      <c r="N63" s="1031"/>
      <c r="O63" s="1031"/>
      <c r="P63" s="1031"/>
      <c r="Q63" s="1031"/>
      <c r="R63" s="1031"/>
      <c r="S63" s="1031"/>
      <c r="T63" s="1031"/>
      <c r="U63" s="1031"/>
      <c r="V63" s="1031"/>
      <c r="W63" s="1031"/>
      <c r="X63" s="1031"/>
      <c r="Y63" s="1031"/>
      <c r="Z63" s="1031"/>
      <c r="AA63" s="1031"/>
      <c r="AB63" s="1031"/>
      <c r="AC63" s="1031"/>
      <c r="AD63" s="1031"/>
      <c r="AE63" s="1021"/>
      <c r="AF63" s="122"/>
    </row>
    <row r="64" spans="1:42" s="70" customFormat="1" ht="10.5" customHeight="1">
      <c r="A64" s="4"/>
      <c r="B64" s="465"/>
      <c r="C64" s="1030"/>
      <c r="D64" s="283"/>
      <c r="E64" s="283"/>
      <c r="F64" s="1031"/>
      <c r="G64" s="1031"/>
      <c r="H64" s="1031"/>
      <c r="I64" s="1031"/>
      <c r="J64" s="1031"/>
      <c r="K64" s="1031"/>
      <c r="L64" s="1031"/>
      <c r="M64" s="1031"/>
      <c r="N64" s="1031"/>
      <c r="O64" s="1031"/>
      <c r="P64" s="1031"/>
      <c r="Q64" s="1031"/>
      <c r="R64" s="1031"/>
      <c r="S64" s="1031"/>
      <c r="T64" s="1031"/>
      <c r="U64" s="1031"/>
      <c r="V64" s="1031"/>
      <c r="W64" s="1031"/>
      <c r="X64" s="1031"/>
      <c r="Y64" s="1031"/>
      <c r="Z64" s="1031"/>
      <c r="AA64" s="1031"/>
      <c r="AB64" s="1031"/>
      <c r="AC64" s="1031"/>
      <c r="AD64" s="1031"/>
      <c r="AE64" s="1021"/>
      <c r="AF64" s="122"/>
    </row>
    <row r="65" spans="1:32" s="70" customFormat="1" ht="10.5" customHeight="1">
      <c r="A65" s="4"/>
      <c r="B65" s="465"/>
      <c r="C65" s="1030"/>
      <c r="D65" s="283"/>
      <c r="E65" s="283"/>
      <c r="F65" s="1031"/>
      <c r="G65" s="1031"/>
      <c r="H65" s="1031"/>
      <c r="I65" s="1031"/>
      <c r="J65" s="1031"/>
      <c r="K65" s="1031"/>
      <c r="L65" s="1031"/>
      <c r="M65" s="1031"/>
      <c r="N65" s="1031"/>
      <c r="O65" s="1031"/>
      <c r="P65" s="1031"/>
      <c r="Q65" s="1031"/>
      <c r="R65" s="1031"/>
      <c r="S65" s="1031"/>
      <c r="T65" s="1031"/>
      <c r="U65" s="1031"/>
      <c r="V65" s="1031"/>
      <c r="W65" s="1031"/>
      <c r="X65" s="1031"/>
      <c r="Y65" s="1031"/>
      <c r="Z65" s="1031"/>
      <c r="AA65" s="1031"/>
      <c r="AB65" s="1031"/>
      <c r="AC65" s="1031"/>
      <c r="AD65" s="1031"/>
      <c r="AE65" s="1021"/>
      <c r="AF65" s="122"/>
    </row>
    <row r="66" spans="1:32" s="70" customFormat="1" ht="10.5" customHeight="1">
      <c r="A66" s="4"/>
      <c r="B66" s="465"/>
      <c r="C66" s="1030"/>
      <c r="D66" s="283"/>
      <c r="E66" s="283"/>
      <c r="F66" s="1031"/>
      <c r="G66" s="1031"/>
      <c r="H66" s="1031"/>
      <c r="I66" s="1031"/>
      <c r="J66" s="1031"/>
      <c r="K66" s="1031"/>
      <c r="L66" s="1031"/>
      <c r="M66" s="1031"/>
      <c r="N66" s="1031"/>
      <c r="O66" s="1031"/>
      <c r="P66" s="1031"/>
      <c r="Q66" s="1031"/>
      <c r="R66" s="1031"/>
      <c r="S66" s="1031"/>
      <c r="T66" s="1031"/>
      <c r="U66" s="1031"/>
      <c r="V66" s="1031"/>
      <c r="W66" s="1031"/>
      <c r="X66" s="1031"/>
      <c r="Y66" s="1031"/>
      <c r="Z66" s="1031"/>
      <c r="AA66" s="1031"/>
      <c r="AB66" s="1031"/>
      <c r="AC66" s="1031"/>
      <c r="AD66" s="1031"/>
      <c r="AE66" s="1021"/>
      <c r="AF66" s="122"/>
    </row>
    <row r="67" spans="1:32" s="70" customFormat="1" ht="10.5" customHeight="1">
      <c r="A67" s="4"/>
      <c r="B67" s="465"/>
      <c r="C67" s="1030"/>
      <c r="D67" s="283"/>
      <c r="E67" s="283"/>
      <c r="F67" s="1031"/>
      <c r="G67" s="1031"/>
      <c r="H67" s="1031"/>
      <c r="I67" s="1031"/>
      <c r="J67" s="1031"/>
      <c r="K67" s="1031"/>
      <c r="L67" s="1031"/>
      <c r="M67" s="1031"/>
      <c r="N67" s="1031"/>
      <c r="O67" s="1031"/>
      <c r="P67" s="1031"/>
      <c r="Q67" s="1031"/>
      <c r="R67" s="1031"/>
      <c r="S67" s="1031"/>
      <c r="T67" s="1031"/>
      <c r="U67" s="1031"/>
      <c r="V67" s="1031"/>
      <c r="W67" s="1031"/>
      <c r="X67" s="1031"/>
      <c r="Y67" s="1031"/>
      <c r="Z67" s="1031"/>
      <c r="AA67" s="1031"/>
      <c r="AB67" s="1031"/>
      <c r="AC67" s="1031"/>
      <c r="AD67" s="1031"/>
      <c r="AE67" s="1021"/>
      <c r="AF67" s="122"/>
    </row>
    <row r="68" spans="1:32" s="70" customFormat="1" ht="10.5" customHeight="1">
      <c r="A68" s="4"/>
      <c r="B68" s="465"/>
      <c r="C68" s="1030"/>
      <c r="D68" s="283"/>
      <c r="E68" s="283"/>
      <c r="F68" s="1031"/>
      <c r="G68" s="1031"/>
      <c r="H68" s="1031"/>
      <c r="I68" s="1031"/>
      <c r="J68" s="1031"/>
      <c r="K68" s="1031"/>
      <c r="L68" s="1031"/>
      <c r="M68" s="1031"/>
      <c r="N68" s="1031"/>
      <c r="O68" s="1031"/>
      <c r="P68" s="1031"/>
      <c r="Q68" s="1031"/>
      <c r="R68" s="1031"/>
      <c r="S68" s="1031"/>
      <c r="T68" s="1031"/>
      <c r="U68" s="1031"/>
      <c r="V68" s="1031"/>
      <c r="W68" s="1031"/>
      <c r="X68" s="1031"/>
      <c r="Y68" s="1031"/>
      <c r="Z68" s="1031"/>
      <c r="AA68" s="1031"/>
      <c r="AB68" s="1031"/>
      <c r="AC68" s="1031"/>
      <c r="AD68" s="1031"/>
      <c r="AE68" s="1021"/>
      <c r="AF68" s="122"/>
    </row>
    <row r="69" spans="1:32" s="70" customFormat="1" ht="10.5" customHeight="1">
      <c r="A69" s="4"/>
      <c r="B69" s="465"/>
      <c r="C69" s="1030"/>
      <c r="D69" s="283"/>
      <c r="E69" s="283"/>
      <c r="F69" s="1031"/>
      <c r="G69" s="1031"/>
      <c r="H69" s="1031"/>
      <c r="I69" s="1031"/>
      <c r="J69" s="1031"/>
      <c r="K69" s="1031"/>
      <c r="L69" s="1031"/>
      <c r="M69" s="1031"/>
      <c r="N69" s="1031"/>
      <c r="O69" s="1031"/>
      <c r="P69" s="1031"/>
      <c r="Q69" s="1031"/>
      <c r="R69" s="1031"/>
      <c r="S69" s="1031"/>
      <c r="T69" s="1031"/>
      <c r="U69" s="1031"/>
      <c r="V69" s="1031"/>
      <c r="W69" s="1031"/>
      <c r="X69" s="1031"/>
      <c r="Y69" s="1031"/>
      <c r="Z69" s="1031"/>
      <c r="AA69" s="1031"/>
      <c r="AB69" s="1031"/>
      <c r="AC69" s="1031"/>
      <c r="AD69" s="1031"/>
      <c r="AE69" s="1021"/>
      <c r="AF69" s="122"/>
    </row>
    <row r="70" spans="1:32" s="70" customFormat="1" ht="10.5" customHeight="1">
      <c r="A70" s="4"/>
      <c r="B70" s="465"/>
      <c r="C70" s="1030"/>
      <c r="D70" s="283"/>
      <c r="E70" s="283"/>
      <c r="F70" s="1031"/>
      <c r="G70" s="1031"/>
      <c r="H70" s="1031"/>
      <c r="I70" s="1031"/>
      <c r="J70" s="1031"/>
      <c r="K70" s="1031"/>
      <c r="L70" s="1031"/>
      <c r="M70" s="1031"/>
      <c r="N70" s="1031"/>
      <c r="O70" s="1031"/>
      <c r="P70" s="1031"/>
      <c r="Q70" s="1031"/>
      <c r="R70" s="1031"/>
      <c r="S70" s="1031"/>
      <c r="T70" s="1031"/>
      <c r="U70" s="1031"/>
      <c r="V70" s="1031"/>
      <c r="W70" s="1031"/>
      <c r="X70" s="1031"/>
      <c r="Y70" s="1031"/>
      <c r="Z70" s="1031"/>
      <c r="AA70" s="1031"/>
      <c r="AB70" s="1031"/>
      <c r="AC70" s="1031"/>
      <c r="AD70" s="1031"/>
      <c r="AE70" s="1021"/>
      <c r="AF70" s="122"/>
    </row>
    <row r="71" spans="1:32" s="70" customFormat="1" ht="10.5" customHeight="1">
      <c r="A71" s="4"/>
      <c r="B71" s="465"/>
      <c r="C71" s="1030"/>
      <c r="D71" s="283"/>
      <c r="E71" s="283"/>
      <c r="F71" s="1031"/>
      <c r="G71" s="1031"/>
      <c r="H71" s="1031"/>
      <c r="I71" s="1031"/>
      <c r="J71" s="1031"/>
      <c r="K71" s="1031"/>
      <c r="L71" s="1031"/>
      <c r="M71" s="1031"/>
      <c r="N71" s="1031"/>
      <c r="O71" s="1031"/>
      <c r="P71" s="1031"/>
      <c r="Q71" s="1031"/>
      <c r="R71" s="1031"/>
      <c r="S71" s="1031"/>
      <c r="T71" s="1031"/>
      <c r="U71" s="1031"/>
      <c r="V71" s="1031"/>
      <c r="W71" s="1031"/>
      <c r="X71" s="1031"/>
      <c r="Y71" s="1031"/>
      <c r="Z71" s="1031"/>
      <c r="AA71" s="1031"/>
      <c r="AB71" s="1031"/>
      <c r="AC71" s="1031"/>
      <c r="AD71" s="1031"/>
      <c r="AE71" s="1021"/>
      <c r="AF71" s="122"/>
    </row>
    <row r="72" spans="1:32" s="70" customFormat="1" ht="10.5" customHeight="1">
      <c r="A72" s="4"/>
      <c r="B72" s="465"/>
      <c r="C72" s="1030"/>
      <c r="D72" s="283"/>
      <c r="E72" s="283"/>
      <c r="F72" s="1031"/>
      <c r="G72" s="1031"/>
      <c r="H72" s="1031"/>
      <c r="I72" s="1031"/>
      <c r="J72" s="1031"/>
      <c r="K72" s="1031"/>
      <c r="L72" s="1031"/>
      <c r="M72" s="1031"/>
      <c r="N72" s="1031"/>
      <c r="O72" s="1031"/>
      <c r="P72" s="1031"/>
      <c r="Q72" s="1031"/>
      <c r="R72" s="1031"/>
      <c r="S72" s="1031"/>
      <c r="T72" s="1031"/>
      <c r="U72" s="1031"/>
      <c r="V72" s="1031"/>
      <c r="W72" s="1031"/>
      <c r="X72" s="1031"/>
      <c r="Y72" s="1031"/>
      <c r="Z72" s="1031"/>
      <c r="AA72" s="1031"/>
      <c r="AB72" s="1031"/>
      <c r="AC72" s="1031"/>
      <c r="AD72" s="1031"/>
      <c r="AE72" s="1021"/>
      <c r="AF72" s="122"/>
    </row>
    <row r="73" spans="1:32" s="70" customFormat="1" ht="10.5" customHeight="1">
      <c r="A73" s="4"/>
      <c r="B73" s="465"/>
      <c r="C73" s="1030"/>
      <c r="D73" s="283"/>
      <c r="E73" s="283"/>
      <c r="F73" s="1031"/>
      <c r="G73" s="1031"/>
      <c r="H73" s="1031"/>
      <c r="I73" s="1031"/>
      <c r="J73" s="1031"/>
      <c r="K73" s="1031"/>
      <c r="L73" s="1031"/>
      <c r="M73" s="1031"/>
      <c r="N73" s="1031"/>
      <c r="O73" s="1031"/>
      <c r="P73" s="1031"/>
      <c r="Q73" s="1031"/>
      <c r="R73" s="1031"/>
      <c r="S73" s="1031"/>
      <c r="T73" s="1031"/>
      <c r="U73" s="1031"/>
      <c r="V73" s="1031"/>
      <c r="W73" s="1031"/>
      <c r="X73" s="1031"/>
      <c r="Y73" s="1031"/>
      <c r="Z73" s="1031"/>
      <c r="AA73" s="1031"/>
      <c r="AB73" s="1031"/>
      <c r="AC73" s="1031"/>
      <c r="AD73" s="1031"/>
      <c r="AE73" s="1021"/>
      <c r="AF73" s="122"/>
    </row>
    <row r="74" spans="1:32" s="70" customFormat="1" ht="20.25" customHeight="1">
      <c r="A74" s="4"/>
      <c r="B74" s="465"/>
      <c r="C74" s="1546" t="s">
        <v>199</v>
      </c>
      <c r="D74" s="1546"/>
      <c r="E74" s="1546"/>
      <c r="F74" s="1546"/>
      <c r="G74" s="1546"/>
      <c r="H74" s="1546"/>
      <c r="I74" s="1546"/>
      <c r="J74" s="1546"/>
      <c r="K74" s="1546"/>
      <c r="L74" s="1546"/>
      <c r="M74" s="1546"/>
      <c r="N74" s="1546"/>
      <c r="O74" s="1546"/>
      <c r="P74" s="1546"/>
      <c r="Q74" s="1546"/>
      <c r="R74" s="1546"/>
      <c r="S74" s="1546"/>
      <c r="T74" s="1546"/>
      <c r="U74" s="1546"/>
      <c r="V74" s="1546"/>
      <c r="W74" s="1546"/>
      <c r="X74" s="1546"/>
      <c r="Y74" s="1546"/>
      <c r="Z74" s="1546"/>
      <c r="AA74" s="1546"/>
      <c r="AB74" s="1546"/>
      <c r="AC74" s="1546"/>
      <c r="AD74" s="1546"/>
      <c r="AE74" s="1021"/>
      <c r="AF74" s="122"/>
    </row>
    <row r="75" spans="1:32" s="70" customFormat="1" ht="12" customHeight="1">
      <c r="A75" s="4"/>
      <c r="B75" s="465"/>
      <c r="C75" s="1547" t="s">
        <v>338</v>
      </c>
      <c r="D75" s="1547"/>
      <c r="E75" s="1547"/>
      <c r="F75" s="1547"/>
      <c r="G75" s="1547"/>
      <c r="H75" s="1547"/>
      <c r="I75" s="1547"/>
      <c r="J75" s="1547"/>
      <c r="K75" s="1547"/>
      <c r="L75" s="1547"/>
      <c r="M75" s="1547"/>
      <c r="N75" s="1547"/>
      <c r="O75" s="1547"/>
      <c r="P75" s="1547"/>
      <c r="Q75" s="1547"/>
      <c r="R75" s="1547"/>
      <c r="S75" s="1547"/>
      <c r="T75" s="1547"/>
      <c r="U75" s="1547"/>
      <c r="V75" s="1547"/>
      <c r="W75" s="1547"/>
      <c r="X75" s="1547"/>
      <c r="Y75" s="1547"/>
      <c r="Z75" s="1547"/>
      <c r="AA75" s="1547"/>
      <c r="AB75" s="1547"/>
      <c r="AC75" s="1547"/>
      <c r="AD75" s="1547"/>
      <c r="AE75" s="1021"/>
      <c r="AF75" s="122"/>
    </row>
    <row r="76" spans="1:32" ht="13.5" customHeight="1">
      <c r="A76" s="4"/>
      <c r="B76" s="440">
        <v>20</v>
      </c>
      <c r="C76" s="1188" t="s">
        <v>542</v>
      </c>
      <c r="D76" s="1053"/>
      <c r="E76" s="1053"/>
      <c r="F76" s="1002"/>
      <c r="G76" s="1054"/>
      <c r="H76" s="1054"/>
      <c r="I76" s="1054"/>
      <c r="J76" s="1054"/>
      <c r="K76" s="1054"/>
      <c r="L76" s="1054"/>
      <c r="M76" s="1054"/>
      <c r="N76" s="1054"/>
      <c r="O76" s="1054"/>
      <c r="P76" s="1055"/>
      <c r="Q76" s="1055"/>
      <c r="R76" s="1055"/>
      <c r="S76" s="1055"/>
      <c r="T76" s="1055"/>
      <c r="U76" s="1055"/>
      <c r="V76" s="1055"/>
      <c r="W76" s="1055"/>
      <c r="X76" s="1056"/>
      <c r="Y76" s="1056"/>
      <c r="Z76" s="1056"/>
      <c r="AA76" s="1056"/>
      <c r="AB76" s="1056"/>
      <c r="AC76" s="1056"/>
      <c r="AD76" s="1193"/>
      <c r="AE76" s="1193"/>
      <c r="AF76" s="1193"/>
    </row>
    <row r="77" spans="1:32">
      <c r="C77" s="997"/>
      <c r="D77" s="997"/>
      <c r="E77" s="997"/>
      <c r="F77" s="1057"/>
      <c r="G77" s="1057"/>
      <c r="H77" s="1057"/>
      <c r="I77" s="1057"/>
      <c r="J77" s="1057"/>
      <c r="K77" s="1057"/>
      <c r="L77" s="1058"/>
      <c r="M77" s="1058"/>
      <c r="N77" s="1058"/>
      <c r="O77" s="1058"/>
    </row>
    <row r="78" spans="1:32">
      <c r="C78" s="997"/>
      <c r="D78" s="997"/>
      <c r="E78" s="997"/>
      <c r="F78" s="997"/>
      <c r="G78" s="997"/>
      <c r="H78" s="997"/>
      <c r="I78" s="997"/>
      <c r="J78" s="997"/>
      <c r="K78" s="997"/>
      <c r="L78" s="997"/>
      <c r="M78" s="997"/>
      <c r="N78" s="997"/>
      <c r="O78" s="997"/>
      <c r="P78" s="997"/>
      <c r="Q78" s="997"/>
      <c r="R78" s="997"/>
      <c r="S78" s="997"/>
      <c r="T78" s="997"/>
      <c r="U78" s="997"/>
      <c r="V78" s="997"/>
      <c r="W78" s="997"/>
      <c r="X78" s="997"/>
      <c r="Y78" s="997"/>
      <c r="Z78" s="997"/>
      <c r="AA78" s="997"/>
      <c r="AB78" s="997"/>
      <c r="AC78" s="997"/>
      <c r="AD78" s="997"/>
      <c r="AE78" s="1062"/>
      <c r="AF78" s="997"/>
    </row>
    <row r="79" spans="1:32">
      <c r="C79" s="997"/>
      <c r="D79" s="997"/>
      <c r="E79" s="997"/>
      <c r="F79" s="997"/>
      <c r="G79" s="997"/>
      <c r="H79" s="997"/>
      <c r="I79" s="997"/>
      <c r="J79" s="997"/>
      <c r="K79" s="997"/>
      <c r="L79" s="997"/>
      <c r="M79" s="997"/>
      <c r="N79" s="997"/>
      <c r="O79" s="997"/>
      <c r="P79" s="997"/>
      <c r="Q79" s="997"/>
      <c r="R79" s="997"/>
      <c r="S79" s="997"/>
      <c r="T79" s="997"/>
      <c r="U79" s="997"/>
      <c r="V79" s="997"/>
      <c r="W79" s="997"/>
      <c r="X79" s="997"/>
      <c r="Y79" s="997"/>
      <c r="Z79" s="997"/>
      <c r="AA79" s="997"/>
      <c r="AB79" s="997"/>
      <c r="AC79" s="997"/>
      <c r="AD79" s="997"/>
      <c r="AE79" s="1062"/>
      <c r="AF79" s="997"/>
    </row>
    <row r="80" spans="1:32">
      <c r="C80" s="1063"/>
      <c r="D80" s="1063"/>
      <c r="E80" s="1063"/>
      <c r="F80" s="1063"/>
      <c r="G80" s="1063"/>
      <c r="H80" s="1063"/>
      <c r="I80" s="1063"/>
      <c r="J80" s="1063"/>
      <c r="K80" s="1063"/>
      <c r="L80" s="1063"/>
      <c r="M80" s="1063"/>
      <c r="N80" s="1063"/>
      <c r="O80" s="1063"/>
      <c r="P80" s="1063"/>
      <c r="Q80" s="1063"/>
      <c r="R80" s="1063"/>
      <c r="S80" s="1063"/>
      <c r="T80" s="1063"/>
      <c r="U80" s="1063"/>
      <c r="V80" s="1063"/>
      <c r="W80" s="1063"/>
      <c r="X80" s="1063"/>
      <c r="Y80" s="1063"/>
      <c r="Z80" s="1063"/>
      <c r="AA80" s="1063"/>
      <c r="AB80" s="1063"/>
      <c r="AC80" s="1063"/>
      <c r="AD80" s="1063"/>
      <c r="AE80" s="1062"/>
      <c r="AF80" s="997"/>
    </row>
    <row r="81" spans="3:32">
      <c r="C81" s="997"/>
      <c r="D81" s="1064"/>
      <c r="E81" s="997"/>
      <c r="F81" s="1057"/>
      <c r="G81" s="1057"/>
      <c r="H81" s="1057"/>
      <c r="I81" s="1057"/>
      <c r="J81" s="1057"/>
      <c r="K81" s="1057"/>
      <c r="L81" s="1058"/>
      <c r="M81" s="1058"/>
      <c r="N81" s="1058"/>
      <c r="O81" s="1058"/>
    </row>
    <row r="82" spans="3:32">
      <c r="C82" s="997"/>
      <c r="D82" s="997"/>
      <c r="E82" s="997"/>
      <c r="F82" s="1057"/>
      <c r="G82" s="1057"/>
      <c r="H82" s="1057"/>
      <c r="I82" s="1057"/>
      <c r="J82" s="1057"/>
      <c r="K82" s="1057"/>
      <c r="L82" s="1058"/>
      <c r="M82" s="1058"/>
      <c r="N82" s="1058"/>
      <c r="O82" s="1058"/>
    </row>
    <row r="83" spans="3:32">
      <c r="C83" s="997"/>
      <c r="D83" s="1064"/>
      <c r="E83" s="997"/>
      <c r="F83" s="1057"/>
      <c r="G83" s="1057"/>
      <c r="H83" s="1057"/>
      <c r="I83" s="1057"/>
      <c r="J83" s="1057"/>
      <c r="K83" s="1057"/>
      <c r="L83" s="1058"/>
      <c r="M83" s="1058"/>
      <c r="N83" s="1058"/>
      <c r="O83" s="1058"/>
    </row>
    <row r="84" spans="3:32">
      <c r="C84" s="997"/>
      <c r="D84" s="997"/>
      <c r="E84" s="997"/>
      <c r="F84" s="1057"/>
      <c r="G84" s="1057"/>
      <c r="H84" s="1057"/>
      <c r="I84" s="1057"/>
      <c r="J84" s="1057"/>
      <c r="K84" s="1057"/>
      <c r="L84" s="1058"/>
      <c r="M84" s="1058"/>
      <c r="N84" s="1058"/>
      <c r="O84" s="1058"/>
    </row>
    <row r="85" spans="3:32">
      <c r="C85" s="997"/>
      <c r="D85" s="997"/>
      <c r="E85" s="997"/>
      <c r="F85" s="1057"/>
      <c r="G85" s="1057"/>
      <c r="H85" s="1057"/>
      <c r="I85" s="1057"/>
      <c r="J85" s="1057"/>
      <c r="K85" s="1057"/>
      <c r="L85" s="1058"/>
      <c r="M85" s="1058"/>
      <c r="N85" s="1058"/>
      <c r="O85" s="1058"/>
    </row>
    <row r="86" spans="3:32">
      <c r="C86" s="997"/>
      <c r="D86" s="997"/>
      <c r="E86" s="997"/>
      <c r="F86" s="1057"/>
      <c r="G86" s="1057"/>
      <c r="H86" s="1057"/>
      <c r="I86" s="1057"/>
      <c r="J86" s="1057"/>
      <c r="K86" s="1057"/>
      <c r="L86" s="1058"/>
      <c r="M86" s="1058"/>
      <c r="N86" s="1058"/>
      <c r="O86" s="1058"/>
    </row>
    <row r="87" spans="3:32" ht="8.25" customHeight="1">
      <c r="C87" s="997"/>
      <c r="D87" s="997"/>
      <c r="E87" s="997"/>
      <c r="F87" s="1057"/>
      <c r="G87" s="1057"/>
      <c r="H87" s="1057"/>
      <c r="I87" s="1057"/>
      <c r="J87" s="1057"/>
      <c r="K87" s="1057"/>
      <c r="L87" s="1058"/>
      <c r="M87" s="1058"/>
      <c r="N87" s="1058"/>
      <c r="O87" s="1058"/>
    </row>
    <row r="88" spans="3:32">
      <c r="C88" s="997"/>
      <c r="D88" s="997"/>
      <c r="E88" s="997"/>
      <c r="F88" s="1057"/>
      <c r="G88" s="1057"/>
      <c r="H88" s="1057"/>
      <c r="I88" s="1057"/>
      <c r="J88" s="1057"/>
      <c r="K88" s="1057"/>
      <c r="L88" s="1058"/>
      <c r="M88" s="1058"/>
      <c r="N88" s="1058"/>
      <c r="O88" s="1058"/>
    </row>
    <row r="89" spans="3:32" ht="9" customHeight="1">
      <c r="C89" s="997"/>
      <c r="D89" s="997"/>
      <c r="E89" s="997"/>
      <c r="F89" s="1057"/>
      <c r="G89" s="1057"/>
      <c r="H89" s="1057"/>
      <c r="I89" s="1057"/>
      <c r="J89" s="1057"/>
      <c r="K89" s="1057"/>
      <c r="L89" s="1058"/>
      <c r="M89" s="1058"/>
      <c r="N89" s="1058"/>
      <c r="O89" s="1058"/>
      <c r="AF89" s="9"/>
    </row>
    <row r="90" spans="3:32" ht="8.25" customHeight="1">
      <c r="C90" s="997"/>
      <c r="D90" s="997"/>
      <c r="E90" s="997"/>
      <c r="F90" s="1057"/>
      <c r="G90" s="1057"/>
      <c r="H90" s="1057"/>
      <c r="I90" s="1057"/>
      <c r="J90" s="1057"/>
      <c r="K90" s="1057"/>
      <c r="L90" s="1058"/>
      <c r="M90" s="1058"/>
      <c r="N90" s="1058"/>
      <c r="O90" s="1058"/>
      <c r="AF90" s="1189"/>
    </row>
    <row r="91" spans="3:32" ht="9.75" customHeight="1">
      <c r="C91" s="997"/>
      <c r="D91" s="997"/>
      <c r="E91" s="997"/>
      <c r="F91" s="1057"/>
      <c r="G91" s="1057"/>
      <c r="H91" s="1057"/>
      <c r="I91" s="1057"/>
      <c r="J91" s="1057"/>
      <c r="K91" s="1057"/>
      <c r="L91" s="1058"/>
      <c r="M91" s="1058"/>
      <c r="N91" s="1058"/>
      <c r="O91" s="1058"/>
    </row>
    <row r="92" spans="3:32">
      <c r="C92" s="997"/>
      <c r="D92" s="997"/>
      <c r="E92" s="997"/>
      <c r="F92" s="1057"/>
      <c r="G92" s="1057"/>
      <c r="H92" s="1057"/>
      <c r="I92" s="1057"/>
      <c r="J92" s="1057"/>
      <c r="K92" s="1057"/>
      <c r="L92" s="1058"/>
      <c r="M92" s="1058"/>
      <c r="N92" s="1058"/>
      <c r="O92" s="1058"/>
    </row>
    <row r="93" spans="3:32">
      <c r="C93" s="997"/>
      <c r="D93" s="997"/>
      <c r="E93" s="997"/>
      <c r="F93" s="1057"/>
      <c r="G93" s="1057"/>
      <c r="H93" s="1057"/>
      <c r="I93" s="1057"/>
      <c r="J93" s="1057"/>
      <c r="K93" s="1057"/>
      <c r="L93" s="1058"/>
      <c r="M93" s="1058"/>
      <c r="N93" s="1058"/>
      <c r="O93" s="1058"/>
    </row>
    <row r="94" spans="3:32">
      <c r="C94" s="997"/>
      <c r="D94" s="997"/>
      <c r="E94" s="997"/>
      <c r="F94" s="1057"/>
      <c r="G94" s="1057"/>
      <c r="H94" s="1057"/>
      <c r="I94" s="1057"/>
      <c r="J94" s="1057"/>
      <c r="K94" s="1057"/>
      <c r="L94" s="1058"/>
      <c r="M94" s="1058"/>
      <c r="N94" s="1058"/>
      <c r="O94" s="1058"/>
    </row>
    <row r="95" spans="3:32">
      <c r="C95" s="997"/>
      <c r="D95" s="997"/>
      <c r="E95" s="997"/>
      <c r="F95" s="1057"/>
      <c r="G95" s="1057"/>
      <c r="H95" s="1057"/>
      <c r="I95" s="1057"/>
      <c r="J95" s="1057"/>
      <c r="K95" s="1057"/>
      <c r="L95" s="1058"/>
      <c r="M95" s="1058"/>
      <c r="N95" s="1058"/>
      <c r="O95" s="1058"/>
    </row>
    <row r="96" spans="3:32">
      <c r="C96" s="997"/>
      <c r="D96" s="997"/>
      <c r="E96" s="997"/>
      <c r="F96" s="1057"/>
      <c r="G96" s="1057"/>
      <c r="H96" s="1057"/>
      <c r="I96" s="1057"/>
      <c r="J96" s="1057"/>
      <c r="K96" s="1057"/>
      <c r="L96" s="1058"/>
      <c r="M96" s="1058"/>
      <c r="N96" s="1058"/>
      <c r="O96" s="1058"/>
    </row>
    <row r="97" spans="3:15">
      <c r="C97" s="997"/>
      <c r="D97" s="997"/>
      <c r="E97" s="997"/>
      <c r="F97" s="1057"/>
      <c r="G97" s="1057"/>
      <c r="H97" s="1057"/>
      <c r="I97" s="1057"/>
      <c r="J97" s="1057"/>
      <c r="K97" s="1057"/>
      <c r="L97" s="1058"/>
      <c r="M97" s="1058"/>
      <c r="N97" s="1058"/>
      <c r="O97" s="1058"/>
    </row>
    <row r="98" spans="3:15">
      <c r="C98" s="997"/>
      <c r="D98" s="997"/>
      <c r="E98" s="997"/>
      <c r="F98" s="1057"/>
      <c r="G98" s="1057"/>
      <c r="H98" s="1057"/>
      <c r="I98" s="1057"/>
      <c r="J98" s="1057"/>
      <c r="K98" s="1057"/>
      <c r="L98" s="1058"/>
      <c r="M98" s="1058"/>
      <c r="N98" s="1058"/>
      <c r="O98" s="1058"/>
    </row>
    <row r="99" spans="3:15">
      <c r="C99" s="997"/>
      <c r="D99" s="997"/>
      <c r="E99" s="997"/>
      <c r="F99" s="1057"/>
      <c r="G99" s="1057"/>
      <c r="H99" s="1057"/>
      <c r="I99" s="1057"/>
      <c r="J99" s="1057"/>
      <c r="K99" s="1057"/>
      <c r="L99" s="1058"/>
      <c r="M99" s="1058"/>
      <c r="N99" s="1058"/>
      <c r="O99" s="1058"/>
    </row>
    <row r="100" spans="3:15">
      <c r="C100" s="997"/>
      <c r="D100" s="997"/>
      <c r="E100" s="997"/>
      <c r="F100" s="1057"/>
      <c r="G100" s="1057"/>
      <c r="H100" s="1057"/>
      <c r="I100" s="1057"/>
      <c r="J100" s="1057"/>
      <c r="K100" s="1057"/>
      <c r="L100" s="1058"/>
      <c r="M100" s="1058"/>
      <c r="N100" s="1058"/>
      <c r="O100" s="1058"/>
    </row>
    <row r="101" spans="3:15">
      <c r="C101" s="997"/>
      <c r="D101" s="997"/>
      <c r="E101" s="997"/>
      <c r="F101" s="1057"/>
      <c r="G101" s="1057"/>
      <c r="H101" s="1057"/>
      <c r="I101" s="1057"/>
      <c r="J101" s="1057"/>
      <c r="K101" s="1057"/>
      <c r="L101" s="1058"/>
      <c r="M101" s="1058"/>
      <c r="N101" s="1058"/>
      <c r="O101" s="1058"/>
    </row>
    <row r="102" spans="3:15">
      <c r="C102" s="997"/>
      <c r="D102" s="997"/>
      <c r="E102" s="997"/>
      <c r="F102" s="1057"/>
      <c r="G102" s="1057"/>
      <c r="H102" s="1057"/>
      <c r="I102" s="1057"/>
      <c r="J102" s="1057"/>
      <c r="K102" s="1057"/>
      <c r="L102" s="1058"/>
      <c r="M102" s="1058"/>
      <c r="N102" s="1058"/>
      <c r="O102" s="1058"/>
    </row>
    <row r="103" spans="3:15">
      <c r="C103" s="997"/>
      <c r="D103" s="997"/>
      <c r="E103" s="997"/>
      <c r="F103" s="1057"/>
      <c r="G103" s="1057"/>
      <c r="H103" s="1057"/>
      <c r="I103" s="1057"/>
      <c r="J103" s="1057"/>
      <c r="K103" s="1057"/>
      <c r="L103" s="1058"/>
      <c r="M103" s="1058"/>
      <c r="N103" s="1058"/>
      <c r="O103" s="1058"/>
    </row>
    <row r="104" spans="3:15">
      <c r="C104" s="997"/>
      <c r="D104" s="997"/>
      <c r="E104" s="997"/>
      <c r="F104" s="1057"/>
      <c r="G104" s="1057"/>
      <c r="H104" s="1057"/>
      <c r="I104" s="1057"/>
      <c r="J104" s="1057"/>
      <c r="K104" s="1057"/>
      <c r="L104" s="1058"/>
      <c r="M104" s="1058"/>
      <c r="N104" s="1058"/>
      <c r="O104" s="1058"/>
    </row>
    <row r="105" spans="3:15">
      <c r="C105" s="997"/>
      <c r="D105" s="997"/>
      <c r="E105" s="997"/>
      <c r="F105" s="1057"/>
      <c r="G105" s="1057"/>
      <c r="H105" s="1057"/>
      <c r="I105" s="1057"/>
      <c r="J105" s="1057"/>
      <c r="K105" s="1057"/>
      <c r="L105" s="1058"/>
      <c r="M105" s="1058"/>
      <c r="N105" s="1058"/>
      <c r="O105" s="1058"/>
    </row>
    <row r="106" spans="3:15">
      <c r="C106" s="997"/>
      <c r="D106" s="997"/>
      <c r="E106" s="997"/>
      <c r="F106" s="1057"/>
      <c r="G106" s="1057"/>
      <c r="H106" s="1057"/>
      <c r="I106" s="1057"/>
      <c r="J106" s="1057"/>
      <c r="K106" s="1057"/>
      <c r="L106" s="1058"/>
      <c r="M106" s="1058"/>
      <c r="N106" s="1058"/>
      <c r="O106" s="1058"/>
    </row>
    <row r="107" spans="3:15">
      <c r="C107" s="997"/>
      <c r="D107" s="997"/>
      <c r="E107" s="997"/>
      <c r="F107" s="1057"/>
      <c r="G107" s="1057"/>
      <c r="H107" s="1057"/>
      <c r="I107" s="1057"/>
      <c r="J107" s="1057"/>
      <c r="K107" s="1057"/>
      <c r="L107" s="1058"/>
      <c r="M107" s="1058"/>
      <c r="N107" s="1058"/>
      <c r="O107" s="1058"/>
    </row>
    <row r="108" spans="3:15">
      <c r="C108" s="997"/>
      <c r="D108" s="997"/>
      <c r="E108" s="997"/>
      <c r="F108" s="1057"/>
      <c r="G108" s="1057"/>
      <c r="H108" s="1057"/>
      <c r="I108" s="1057"/>
      <c r="J108" s="1057"/>
      <c r="K108" s="1057"/>
      <c r="L108" s="1058"/>
      <c r="M108" s="1058"/>
      <c r="N108" s="1058"/>
      <c r="O108" s="1058"/>
    </row>
    <row r="109" spans="3:15">
      <c r="C109" s="997"/>
      <c r="D109" s="997"/>
      <c r="E109" s="997"/>
      <c r="F109" s="1057"/>
      <c r="G109" s="1057"/>
      <c r="H109" s="1057"/>
      <c r="I109" s="1057"/>
      <c r="J109" s="1057"/>
      <c r="K109" s="1057"/>
      <c r="L109" s="1058"/>
      <c r="M109" s="1058"/>
      <c r="N109" s="1058"/>
      <c r="O109" s="1058"/>
    </row>
    <row r="110" spans="3:15">
      <c r="C110" s="997"/>
      <c r="D110" s="997"/>
      <c r="E110" s="997"/>
      <c r="F110" s="1057"/>
      <c r="G110" s="1057"/>
      <c r="H110" s="1057"/>
      <c r="I110" s="1057"/>
      <c r="J110" s="1057"/>
      <c r="K110" s="1057"/>
      <c r="L110" s="1058"/>
      <c r="M110" s="1058"/>
      <c r="N110" s="1058"/>
      <c r="O110" s="1058"/>
    </row>
    <row r="111" spans="3:15">
      <c r="C111" s="997"/>
      <c r="D111" s="997"/>
      <c r="E111" s="997"/>
      <c r="F111" s="1057"/>
      <c r="G111" s="1057"/>
      <c r="H111" s="1057"/>
      <c r="I111" s="1057"/>
      <c r="J111" s="1057"/>
      <c r="K111" s="1057"/>
      <c r="L111" s="1058"/>
      <c r="M111" s="1058"/>
      <c r="N111" s="1058"/>
      <c r="O111" s="1058"/>
    </row>
    <row r="112" spans="3:15">
      <c r="C112" s="997"/>
      <c r="D112" s="997"/>
      <c r="E112" s="997"/>
      <c r="F112" s="1057"/>
      <c r="G112" s="1057"/>
      <c r="H112" s="1057"/>
      <c r="I112" s="1057"/>
      <c r="J112" s="1057"/>
      <c r="K112" s="1057"/>
      <c r="L112" s="1058"/>
      <c r="M112" s="1058"/>
      <c r="N112" s="1058"/>
      <c r="O112" s="1058"/>
    </row>
    <row r="113" spans="3:15">
      <c r="C113" s="997"/>
      <c r="D113" s="997"/>
      <c r="E113" s="997"/>
      <c r="F113" s="1057"/>
      <c r="G113" s="1057"/>
      <c r="H113" s="1057"/>
      <c r="I113" s="1057"/>
      <c r="J113" s="1057"/>
      <c r="K113" s="1057"/>
      <c r="L113" s="1058"/>
      <c r="M113" s="1058"/>
      <c r="N113" s="1058"/>
      <c r="O113" s="1058"/>
    </row>
    <row r="114" spans="3:15">
      <c r="C114" s="997"/>
      <c r="D114" s="997"/>
      <c r="E114" s="997"/>
      <c r="F114" s="1057"/>
      <c r="G114" s="1057"/>
      <c r="H114" s="1057"/>
      <c r="I114" s="1057"/>
      <c r="J114" s="1057"/>
      <c r="K114" s="1057"/>
      <c r="L114" s="1058"/>
      <c r="M114" s="1058"/>
      <c r="N114" s="1058"/>
      <c r="O114" s="1058"/>
    </row>
    <row r="115" spans="3:15">
      <c r="C115" s="997"/>
      <c r="D115" s="997"/>
      <c r="E115" s="997"/>
      <c r="F115" s="1057"/>
      <c r="G115" s="1057"/>
      <c r="H115" s="1057"/>
      <c r="I115" s="1057"/>
      <c r="J115" s="1057"/>
      <c r="K115" s="1057"/>
      <c r="L115" s="1058"/>
      <c r="M115" s="1058"/>
      <c r="N115" s="1058"/>
      <c r="O115" s="1058"/>
    </row>
    <row r="116" spans="3:15">
      <c r="C116" s="997"/>
      <c r="D116" s="997"/>
      <c r="E116" s="997"/>
      <c r="F116" s="1057"/>
      <c r="G116" s="1057"/>
      <c r="H116" s="1057"/>
      <c r="I116" s="1057"/>
      <c r="J116" s="1057"/>
      <c r="K116" s="1057"/>
      <c r="L116" s="1058"/>
      <c r="M116" s="1058"/>
      <c r="N116" s="1058"/>
      <c r="O116" s="1058"/>
    </row>
    <row r="117" spans="3:15">
      <c r="C117" s="997"/>
      <c r="D117" s="997"/>
      <c r="E117" s="997"/>
      <c r="F117" s="1057"/>
      <c r="G117" s="1057"/>
      <c r="H117" s="1057"/>
      <c r="I117" s="1057"/>
      <c r="J117" s="1057"/>
      <c r="K117" s="1057"/>
      <c r="L117" s="1058"/>
      <c r="M117" s="1058"/>
      <c r="N117" s="1058"/>
      <c r="O117" s="1058"/>
    </row>
    <row r="118" spans="3:15">
      <c r="C118" s="997"/>
      <c r="D118" s="997"/>
      <c r="E118" s="997"/>
      <c r="F118" s="1057"/>
      <c r="G118" s="1057"/>
      <c r="H118" s="1057"/>
      <c r="I118" s="1057"/>
      <c r="J118" s="1057"/>
      <c r="K118" s="1057"/>
      <c r="L118" s="1058"/>
      <c r="M118" s="1058"/>
      <c r="N118" s="1058"/>
      <c r="O118" s="1058"/>
    </row>
    <row r="119" spans="3:15">
      <c r="C119" s="997"/>
      <c r="D119" s="997"/>
      <c r="E119" s="997"/>
      <c r="F119" s="1057"/>
      <c r="G119" s="1057"/>
      <c r="H119" s="1057"/>
      <c r="I119" s="1057"/>
      <c r="J119" s="1057"/>
      <c r="K119" s="1057"/>
      <c r="L119" s="1058"/>
      <c r="M119" s="1058"/>
      <c r="N119" s="1058"/>
      <c r="O119" s="1058"/>
    </row>
    <row r="120" spans="3:15">
      <c r="C120" s="997"/>
      <c r="D120" s="997"/>
      <c r="E120" s="997"/>
      <c r="F120" s="1057"/>
      <c r="G120" s="1057"/>
      <c r="H120" s="1057"/>
      <c r="I120" s="1057"/>
      <c r="J120" s="1057"/>
      <c r="K120" s="1057"/>
      <c r="L120" s="1058"/>
      <c r="M120" s="1058"/>
      <c r="N120" s="1058"/>
      <c r="O120" s="1058"/>
    </row>
    <row r="121" spans="3:15">
      <c r="C121" s="997"/>
      <c r="D121" s="997"/>
      <c r="E121" s="997"/>
      <c r="F121" s="1057"/>
      <c r="G121" s="1057"/>
      <c r="H121" s="1057"/>
      <c r="I121" s="1057"/>
      <c r="J121" s="1057"/>
      <c r="K121" s="1057"/>
      <c r="L121" s="1058"/>
      <c r="M121" s="1058"/>
      <c r="N121" s="1058"/>
      <c r="O121" s="1058"/>
    </row>
    <row r="122" spans="3:15">
      <c r="C122" s="997"/>
      <c r="D122" s="997"/>
      <c r="E122" s="997"/>
      <c r="F122" s="1057"/>
      <c r="G122" s="1057"/>
      <c r="H122" s="1057"/>
      <c r="I122" s="1057"/>
      <c r="J122" s="1057"/>
      <c r="K122" s="1057"/>
      <c r="L122" s="1058"/>
      <c r="M122" s="1058"/>
      <c r="N122" s="1058"/>
      <c r="O122" s="1058"/>
    </row>
    <row r="123" spans="3:15">
      <c r="C123" s="997"/>
      <c r="D123" s="997"/>
      <c r="E123" s="997"/>
      <c r="F123" s="1057"/>
      <c r="G123" s="1057"/>
      <c r="H123" s="1057"/>
      <c r="I123" s="1057"/>
      <c r="J123" s="1057"/>
      <c r="K123" s="1057"/>
      <c r="L123" s="1058"/>
      <c r="M123" s="1058"/>
      <c r="N123" s="1058"/>
      <c r="O123" s="1058"/>
    </row>
    <row r="124" spans="3:15">
      <c r="C124" s="997"/>
      <c r="D124" s="997"/>
      <c r="E124" s="997"/>
      <c r="F124" s="1057"/>
      <c r="G124" s="1057"/>
      <c r="H124" s="1057"/>
      <c r="I124" s="1057"/>
      <c r="J124" s="1057"/>
      <c r="K124" s="1057"/>
      <c r="L124" s="1058"/>
      <c r="M124" s="1058"/>
      <c r="N124" s="1058"/>
      <c r="O124" s="1058"/>
    </row>
    <row r="125" spans="3:15">
      <c r="C125" s="997"/>
      <c r="D125" s="997"/>
      <c r="E125" s="997"/>
      <c r="F125" s="1057"/>
      <c r="G125" s="1057"/>
      <c r="H125" s="1057"/>
      <c r="I125" s="1057"/>
      <c r="J125" s="1057"/>
      <c r="K125" s="1057"/>
      <c r="L125" s="1058"/>
      <c r="M125" s="1058"/>
      <c r="N125" s="1058"/>
      <c r="O125" s="1058"/>
    </row>
    <row r="126" spans="3:15">
      <c r="C126" s="997"/>
      <c r="D126" s="997"/>
      <c r="E126" s="997"/>
      <c r="F126" s="1057"/>
      <c r="G126" s="1057"/>
      <c r="H126" s="1057"/>
      <c r="I126" s="1057"/>
      <c r="J126" s="1057"/>
      <c r="K126" s="1057"/>
      <c r="L126" s="1058"/>
      <c r="M126" s="1058"/>
      <c r="N126" s="1058"/>
      <c r="O126" s="1058"/>
    </row>
    <row r="127" spans="3:15">
      <c r="C127" s="997"/>
      <c r="D127" s="997"/>
      <c r="E127" s="997"/>
      <c r="F127" s="1057"/>
      <c r="G127" s="1057"/>
      <c r="H127" s="1057"/>
      <c r="I127" s="1057"/>
      <c r="J127" s="1057"/>
      <c r="K127" s="1057"/>
      <c r="L127" s="1058"/>
      <c r="M127" s="1058"/>
      <c r="N127" s="1058"/>
      <c r="O127" s="1058"/>
    </row>
    <row r="128" spans="3:15">
      <c r="C128" s="997"/>
      <c r="D128" s="997"/>
      <c r="E128" s="997"/>
      <c r="F128" s="1057"/>
      <c r="G128" s="1057"/>
      <c r="H128" s="1057"/>
      <c r="I128" s="1057"/>
      <c r="J128" s="1057"/>
      <c r="K128" s="1057"/>
      <c r="L128" s="1058"/>
      <c r="M128" s="1058"/>
      <c r="N128" s="1058"/>
      <c r="O128" s="1058"/>
    </row>
    <row r="129" spans="3:15">
      <c r="C129" s="997"/>
      <c r="D129" s="997"/>
      <c r="E129" s="997"/>
      <c r="F129" s="1057"/>
      <c r="G129" s="1057"/>
      <c r="H129" s="1057"/>
      <c r="I129" s="1057"/>
      <c r="J129" s="1057"/>
      <c r="K129" s="1057"/>
      <c r="L129" s="1058"/>
      <c r="M129" s="1058"/>
      <c r="N129" s="1058"/>
      <c r="O129" s="1058"/>
    </row>
    <row r="130" spans="3:15">
      <c r="C130" s="997"/>
      <c r="D130" s="997"/>
      <c r="E130" s="997"/>
      <c r="F130" s="1057"/>
      <c r="G130" s="1057"/>
      <c r="H130" s="1057"/>
      <c r="I130" s="1057"/>
      <c r="J130" s="1057"/>
      <c r="K130" s="1057"/>
      <c r="L130" s="1058"/>
      <c r="M130" s="1058"/>
      <c r="N130" s="1058"/>
      <c r="O130" s="1058"/>
    </row>
    <row r="131" spans="3:15">
      <c r="C131" s="997"/>
      <c r="D131" s="997"/>
      <c r="E131" s="997"/>
      <c r="F131" s="1057"/>
      <c r="G131" s="1057"/>
      <c r="H131" s="1057"/>
      <c r="I131" s="1057"/>
      <c r="J131" s="1057"/>
      <c r="K131" s="1057"/>
      <c r="L131" s="1058"/>
      <c r="M131" s="1058"/>
      <c r="N131" s="1058"/>
      <c r="O131" s="1058"/>
    </row>
    <row r="132" spans="3:15">
      <c r="C132" s="997"/>
      <c r="D132" s="997"/>
      <c r="E132" s="997"/>
      <c r="F132" s="1057"/>
      <c r="G132" s="1057"/>
      <c r="H132" s="1057"/>
      <c r="I132" s="1057"/>
      <c r="J132" s="1057"/>
      <c r="K132" s="1057"/>
      <c r="L132" s="1058"/>
      <c r="M132" s="1058"/>
      <c r="N132" s="1058"/>
      <c r="O132" s="1058"/>
    </row>
    <row r="133" spans="3:15">
      <c r="C133" s="997"/>
      <c r="D133" s="997"/>
      <c r="E133" s="997"/>
      <c r="F133" s="1057"/>
      <c r="G133" s="1057"/>
      <c r="H133" s="1057"/>
      <c r="I133" s="1057"/>
      <c r="J133" s="1057"/>
      <c r="K133" s="1057"/>
      <c r="L133" s="1058"/>
      <c r="M133" s="1058"/>
      <c r="N133" s="1058"/>
      <c r="O133" s="1058"/>
    </row>
    <row r="134" spans="3:15">
      <c r="C134" s="997"/>
      <c r="D134" s="997"/>
      <c r="E134" s="997"/>
      <c r="F134" s="1057"/>
      <c r="G134" s="1057"/>
      <c r="H134" s="1057"/>
      <c r="I134" s="1057"/>
      <c r="J134" s="1057"/>
      <c r="K134" s="1057"/>
      <c r="L134" s="1058"/>
      <c r="M134" s="1058"/>
      <c r="N134" s="1058"/>
      <c r="O134" s="1058"/>
    </row>
    <row r="135" spans="3:15">
      <c r="C135" s="997"/>
      <c r="D135" s="997"/>
      <c r="E135" s="997"/>
      <c r="F135" s="1057"/>
      <c r="G135" s="1057"/>
      <c r="H135" s="1057"/>
      <c r="I135" s="1057"/>
      <c r="J135" s="1057"/>
      <c r="K135" s="1057"/>
      <c r="L135" s="1058"/>
      <c r="M135" s="1058"/>
      <c r="N135" s="1058"/>
      <c r="O135" s="1058"/>
    </row>
    <row r="136" spans="3:15">
      <c r="C136" s="997"/>
      <c r="D136" s="997"/>
      <c r="E136" s="997"/>
      <c r="F136" s="1057"/>
      <c r="G136" s="1057"/>
      <c r="H136" s="1057"/>
      <c r="I136" s="1057"/>
      <c r="J136" s="1057"/>
      <c r="K136" s="1057"/>
      <c r="L136" s="1058"/>
      <c r="M136" s="1058"/>
      <c r="N136" s="1058"/>
      <c r="O136" s="1058"/>
    </row>
    <row r="137" spans="3:15">
      <c r="C137" s="997"/>
      <c r="D137" s="997"/>
      <c r="E137" s="997"/>
      <c r="F137" s="1057"/>
      <c r="G137" s="1057"/>
      <c r="H137" s="1057"/>
      <c r="I137" s="1057"/>
      <c r="J137" s="1057"/>
      <c r="K137" s="1057"/>
      <c r="L137" s="1058"/>
      <c r="M137" s="1058"/>
      <c r="N137" s="1058"/>
      <c r="O137" s="1058"/>
    </row>
    <row r="138" spans="3:15">
      <c r="C138" s="997"/>
      <c r="D138" s="997"/>
      <c r="E138" s="997"/>
      <c r="F138" s="1057"/>
      <c r="G138" s="1057"/>
      <c r="H138" s="1057"/>
      <c r="I138" s="1057"/>
      <c r="J138" s="1057"/>
      <c r="K138" s="1057"/>
      <c r="L138" s="1058"/>
      <c r="M138" s="1058"/>
      <c r="N138" s="1058"/>
      <c r="O138" s="1058"/>
    </row>
    <row r="139" spans="3:15">
      <c r="C139" s="997"/>
      <c r="D139" s="997"/>
      <c r="E139" s="997"/>
      <c r="F139" s="1057"/>
      <c r="G139" s="1057"/>
      <c r="H139" s="1057"/>
      <c r="I139" s="1057"/>
      <c r="J139" s="1057"/>
      <c r="K139" s="1057"/>
      <c r="L139" s="1058"/>
      <c r="M139" s="1058"/>
      <c r="N139" s="1058"/>
      <c r="O139" s="1058"/>
    </row>
    <row r="140" spans="3:15">
      <c r="C140" s="997"/>
      <c r="D140" s="997"/>
      <c r="E140" s="997"/>
      <c r="F140" s="1057"/>
      <c r="G140" s="1057"/>
      <c r="H140" s="1057"/>
      <c r="I140" s="1057"/>
      <c r="J140" s="1057"/>
      <c r="K140" s="1057"/>
      <c r="L140" s="1058"/>
      <c r="M140" s="1058"/>
      <c r="N140" s="1058"/>
      <c r="O140" s="1058"/>
    </row>
    <row r="141" spans="3:15">
      <c r="C141" s="997"/>
      <c r="D141" s="997"/>
      <c r="E141" s="997"/>
      <c r="F141" s="1057"/>
      <c r="G141" s="1057"/>
      <c r="H141" s="1057"/>
      <c r="I141" s="1057"/>
      <c r="J141" s="1057"/>
      <c r="K141" s="1057"/>
      <c r="L141" s="1058"/>
      <c r="M141" s="1058"/>
      <c r="N141" s="1058"/>
      <c r="O141" s="1058"/>
    </row>
    <row r="142" spans="3:15">
      <c r="C142" s="997"/>
      <c r="D142" s="997"/>
      <c r="E142" s="997"/>
      <c r="F142" s="1057"/>
      <c r="G142" s="1057"/>
      <c r="H142" s="1057"/>
      <c r="I142" s="1057"/>
      <c r="J142" s="1057"/>
      <c r="K142" s="1057"/>
      <c r="L142" s="1058"/>
      <c r="M142" s="1058"/>
      <c r="N142" s="1058"/>
      <c r="O142" s="1058"/>
    </row>
    <row r="143" spans="3:15">
      <c r="C143" s="997"/>
      <c r="D143" s="997"/>
      <c r="E143" s="997"/>
      <c r="F143" s="1057"/>
      <c r="G143" s="1057"/>
      <c r="H143" s="1057"/>
      <c r="I143" s="1057"/>
      <c r="J143" s="1057"/>
      <c r="K143" s="1057"/>
      <c r="L143" s="1058"/>
      <c r="M143" s="1058"/>
      <c r="N143" s="1058"/>
      <c r="O143" s="1058"/>
    </row>
    <row r="144" spans="3:15">
      <c r="C144" s="997"/>
      <c r="D144" s="997"/>
      <c r="E144" s="997"/>
      <c r="F144" s="1057"/>
      <c r="G144" s="1057"/>
      <c r="H144" s="1057"/>
      <c r="I144" s="1057"/>
      <c r="J144" s="1057"/>
      <c r="K144" s="1057"/>
      <c r="L144" s="1058"/>
      <c r="M144" s="1058"/>
      <c r="N144" s="1058"/>
      <c r="O144" s="1058"/>
    </row>
    <row r="145" spans="3:15">
      <c r="C145" s="997"/>
      <c r="D145" s="997"/>
      <c r="E145" s="997"/>
      <c r="F145" s="1057"/>
      <c r="G145" s="1057"/>
      <c r="H145" s="1057"/>
      <c r="I145" s="1057"/>
      <c r="J145" s="1057"/>
      <c r="K145" s="1057"/>
      <c r="L145" s="1058"/>
      <c r="M145" s="1058"/>
      <c r="N145" s="1058"/>
      <c r="O145" s="1058"/>
    </row>
    <row r="146" spans="3:15">
      <c r="C146" s="997"/>
      <c r="D146" s="997"/>
      <c r="E146" s="997"/>
      <c r="F146" s="1057"/>
      <c r="G146" s="1057"/>
      <c r="H146" s="1057"/>
      <c r="I146" s="1057"/>
      <c r="J146" s="1057"/>
      <c r="K146" s="1057"/>
      <c r="L146" s="1058"/>
      <c r="M146" s="1058"/>
      <c r="N146" s="1058"/>
      <c r="O146" s="1058"/>
    </row>
    <row r="147" spans="3:15">
      <c r="C147" s="997"/>
      <c r="D147" s="997"/>
      <c r="E147" s="997"/>
      <c r="F147" s="1057"/>
      <c r="G147" s="1057"/>
      <c r="H147" s="1057"/>
      <c r="I147" s="1057"/>
      <c r="J147" s="1057"/>
      <c r="K147" s="1057"/>
      <c r="L147" s="1058"/>
      <c r="M147" s="1058"/>
      <c r="N147" s="1058"/>
      <c r="O147" s="1058"/>
    </row>
    <row r="148" spans="3:15">
      <c r="C148" s="997"/>
      <c r="D148" s="997"/>
      <c r="E148" s="997"/>
      <c r="F148" s="1057"/>
      <c r="G148" s="1057"/>
      <c r="H148" s="1057"/>
      <c r="I148" s="1057"/>
      <c r="J148" s="1057"/>
      <c r="K148" s="1057"/>
      <c r="L148" s="1058"/>
      <c r="M148" s="1058"/>
      <c r="N148" s="1058"/>
      <c r="O148" s="1058"/>
    </row>
    <row r="149" spans="3:15">
      <c r="C149" s="997"/>
      <c r="D149" s="997"/>
      <c r="E149" s="997"/>
      <c r="F149" s="1057"/>
      <c r="G149" s="1057"/>
      <c r="H149" s="1057"/>
      <c r="I149" s="1057"/>
      <c r="J149" s="1057"/>
      <c r="K149" s="1057"/>
      <c r="L149" s="1058"/>
      <c r="M149" s="1058"/>
      <c r="N149" s="1058"/>
      <c r="O149" s="1058"/>
    </row>
    <row r="150" spans="3:15">
      <c r="C150" s="997"/>
      <c r="D150" s="997"/>
      <c r="E150" s="997"/>
      <c r="F150" s="1057"/>
      <c r="G150" s="1057"/>
      <c r="H150" s="1057"/>
      <c r="I150" s="1057"/>
      <c r="J150" s="1057"/>
      <c r="K150" s="1057"/>
      <c r="L150" s="1058"/>
      <c r="M150" s="1058"/>
      <c r="N150" s="1058"/>
      <c r="O150" s="1058"/>
    </row>
    <row r="151" spans="3:15">
      <c r="C151" s="997"/>
      <c r="D151" s="997"/>
      <c r="E151" s="997"/>
      <c r="F151" s="1057"/>
      <c r="G151" s="1057"/>
      <c r="H151" s="1057"/>
      <c r="I151" s="1057"/>
      <c r="J151" s="1057"/>
      <c r="K151" s="1057"/>
      <c r="L151" s="1058"/>
      <c r="M151" s="1058"/>
      <c r="N151" s="1058"/>
      <c r="O151" s="1058"/>
    </row>
    <row r="152" spans="3:15">
      <c r="C152" s="997"/>
      <c r="D152" s="997"/>
      <c r="E152" s="997"/>
      <c r="F152" s="1057"/>
      <c r="G152" s="1057"/>
      <c r="H152" s="1057"/>
      <c r="I152" s="1057"/>
      <c r="J152" s="1057"/>
      <c r="K152" s="1057"/>
      <c r="L152" s="1058"/>
      <c r="M152" s="1058"/>
      <c r="N152" s="1058"/>
      <c r="O152" s="1058"/>
    </row>
    <row r="153" spans="3:15">
      <c r="C153" s="997"/>
      <c r="D153" s="997"/>
      <c r="E153" s="997"/>
      <c r="F153" s="1057"/>
      <c r="G153" s="1057"/>
      <c r="H153" s="1057"/>
      <c r="I153" s="1057"/>
      <c r="J153" s="1057"/>
      <c r="K153" s="1057"/>
      <c r="L153" s="1058"/>
      <c r="M153" s="1058"/>
      <c r="N153" s="1058"/>
      <c r="O153" s="1058"/>
    </row>
    <row r="154" spans="3:15">
      <c r="C154" s="997"/>
      <c r="D154" s="997"/>
      <c r="E154" s="997"/>
      <c r="F154" s="1057"/>
      <c r="G154" s="1057"/>
      <c r="H154" s="1057"/>
      <c r="I154" s="1057"/>
      <c r="J154" s="1057"/>
      <c r="K154" s="1057"/>
      <c r="L154" s="1058"/>
      <c r="M154" s="1058"/>
      <c r="N154" s="1058"/>
      <c r="O154" s="1058"/>
    </row>
    <row r="155" spans="3:15">
      <c r="C155" s="997"/>
      <c r="D155" s="997"/>
      <c r="E155" s="997"/>
      <c r="F155" s="1057"/>
      <c r="G155" s="1057"/>
      <c r="H155" s="1057"/>
      <c r="I155" s="1057"/>
      <c r="J155" s="1057"/>
      <c r="K155" s="1057"/>
      <c r="L155" s="1058"/>
      <c r="M155" s="1058"/>
      <c r="N155" s="1058"/>
      <c r="O155" s="1058"/>
    </row>
    <row r="156" spans="3:15">
      <c r="C156" s="997"/>
      <c r="D156" s="997"/>
      <c r="E156" s="997"/>
      <c r="F156" s="1057"/>
      <c r="G156" s="1057"/>
      <c r="H156" s="1057"/>
      <c r="I156" s="1057"/>
      <c r="J156" s="1057"/>
      <c r="K156" s="1057"/>
      <c r="L156" s="1058"/>
      <c r="M156" s="1058"/>
      <c r="N156" s="1058"/>
      <c r="O156" s="1058"/>
    </row>
    <row r="157" spans="3:15">
      <c r="C157" s="997"/>
      <c r="D157" s="997"/>
      <c r="E157" s="997"/>
      <c r="F157" s="1057"/>
      <c r="G157" s="1057"/>
      <c r="H157" s="1057"/>
      <c r="I157" s="1057"/>
      <c r="J157" s="1057"/>
      <c r="K157" s="1057"/>
      <c r="L157" s="1058"/>
      <c r="M157" s="1058"/>
      <c r="N157" s="1058"/>
      <c r="O157" s="1058"/>
    </row>
    <row r="158" spans="3:15">
      <c r="C158" s="997"/>
      <c r="D158" s="997"/>
      <c r="E158" s="997"/>
      <c r="F158" s="1057"/>
      <c r="G158" s="1057"/>
      <c r="H158" s="1057"/>
      <c r="I158" s="1057"/>
      <c r="J158" s="1057"/>
      <c r="K158" s="1057"/>
      <c r="L158" s="1058"/>
      <c r="M158" s="1058"/>
      <c r="N158" s="1058"/>
      <c r="O158" s="1058"/>
    </row>
    <row r="159" spans="3:15">
      <c r="C159" s="997"/>
      <c r="D159" s="997"/>
      <c r="E159" s="997"/>
      <c r="F159" s="1057"/>
      <c r="G159" s="1057"/>
      <c r="H159" s="1057"/>
      <c r="I159" s="1057"/>
      <c r="J159" s="1057"/>
      <c r="K159" s="1057"/>
      <c r="L159" s="1058"/>
      <c r="M159" s="1058"/>
      <c r="N159" s="1058"/>
      <c r="O159" s="1058"/>
    </row>
    <row r="160" spans="3:15">
      <c r="C160" s="997"/>
      <c r="D160" s="997"/>
      <c r="E160" s="997"/>
      <c r="F160" s="1057"/>
      <c r="G160" s="1057"/>
      <c r="H160" s="1057"/>
      <c r="I160" s="1057"/>
      <c r="J160" s="1057"/>
      <c r="K160" s="1057"/>
      <c r="L160" s="1058"/>
      <c r="M160" s="1058"/>
      <c r="N160" s="1058"/>
      <c r="O160" s="1058"/>
    </row>
    <row r="161" spans="3:15">
      <c r="C161" s="997"/>
      <c r="D161" s="997"/>
      <c r="E161" s="997"/>
      <c r="F161" s="1057"/>
      <c r="G161" s="1057"/>
      <c r="H161" s="1057"/>
      <c r="I161" s="1057"/>
      <c r="J161" s="1057"/>
      <c r="K161" s="1057"/>
      <c r="L161" s="1058"/>
      <c r="M161" s="1058"/>
      <c r="N161" s="1058"/>
      <c r="O161" s="1058"/>
    </row>
    <row r="162" spans="3:15">
      <c r="C162" s="997"/>
      <c r="D162" s="997"/>
      <c r="E162" s="997"/>
      <c r="F162" s="1057"/>
      <c r="G162" s="1057"/>
      <c r="H162" s="1057"/>
      <c r="I162" s="1057"/>
      <c r="J162" s="1057"/>
      <c r="K162" s="1057"/>
      <c r="L162" s="1058"/>
      <c r="M162" s="1058"/>
      <c r="N162" s="1058"/>
      <c r="O162" s="1058"/>
    </row>
    <row r="163" spans="3:15">
      <c r="C163" s="997"/>
      <c r="D163" s="997"/>
      <c r="E163" s="997"/>
      <c r="F163" s="1057"/>
      <c r="G163" s="1057"/>
      <c r="H163" s="1057"/>
      <c r="I163" s="1057"/>
      <c r="J163" s="1057"/>
      <c r="K163" s="1057"/>
      <c r="L163" s="1058"/>
      <c r="M163" s="1058"/>
      <c r="N163" s="1058"/>
      <c r="O163" s="1058"/>
    </row>
    <row r="164" spans="3:15">
      <c r="C164" s="997"/>
      <c r="D164" s="997"/>
      <c r="E164" s="997"/>
      <c r="F164" s="1057"/>
      <c r="G164" s="1057"/>
      <c r="H164" s="1057"/>
      <c r="I164" s="1057"/>
      <c r="J164" s="1057"/>
      <c r="K164" s="1057"/>
      <c r="L164" s="1058"/>
      <c r="M164" s="1058"/>
      <c r="N164" s="1058"/>
      <c r="O164" s="1058"/>
    </row>
    <row r="165" spans="3:15">
      <c r="C165" s="997"/>
      <c r="D165" s="997"/>
      <c r="E165" s="997"/>
      <c r="F165" s="1057"/>
      <c r="G165" s="1057"/>
      <c r="H165" s="1057"/>
      <c r="I165" s="1057"/>
      <c r="J165" s="1057"/>
      <c r="K165" s="1057"/>
      <c r="L165" s="1058"/>
      <c r="M165" s="1058"/>
      <c r="N165" s="1058"/>
      <c r="O165" s="1058"/>
    </row>
    <row r="166" spans="3:15">
      <c r="C166" s="997"/>
      <c r="D166" s="997"/>
      <c r="E166" s="997"/>
      <c r="F166" s="1057"/>
      <c r="G166" s="1057"/>
      <c r="H166" s="1057"/>
      <c r="I166" s="1057"/>
      <c r="J166" s="1057"/>
      <c r="K166" s="1057"/>
      <c r="L166" s="1058"/>
      <c r="M166" s="1058"/>
      <c r="N166" s="1058"/>
      <c r="O166" s="1058"/>
    </row>
    <row r="167" spans="3:15">
      <c r="C167" s="997"/>
      <c r="D167" s="997"/>
      <c r="E167" s="997"/>
      <c r="F167" s="1057"/>
      <c r="G167" s="1057"/>
      <c r="H167" s="1057"/>
      <c r="I167" s="1057"/>
      <c r="J167" s="1057"/>
      <c r="K167" s="1057"/>
      <c r="L167" s="1058"/>
      <c r="M167" s="1058"/>
      <c r="N167" s="1058"/>
      <c r="O167" s="1058"/>
    </row>
    <row r="168" spans="3:15">
      <c r="C168" s="997"/>
      <c r="D168" s="997"/>
      <c r="E168" s="997"/>
      <c r="F168" s="1057"/>
      <c r="G168" s="1057"/>
      <c r="H168" s="1057"/>
      <c r="I168" s="1057"/>
      <c r="J168" s="1057"/>
      <c r="K168" s="1057"/>
      <c r="L168" s="1058"/>
      <c r="M168" s="1058"/>
      <c r="N168" s="1058"/>
      <c r="O168" s="1058"/>
    </row>
    <row r="169" spans="3:15">
      <c r="C169" s="997"/>
      <c r="D169" s="997"/>
      <c r="E169" s="997"/>
      <c r="F169" s="1057"/>
      <c r="G169" s="1057"/>
      <c r="H169" s="1057"/>
      <c r="I169" s="1057"/>
      <c r="J169" s="1057"/>
      <c r="K169" s="1057"/>
      <c r="L169" s="1058"/>
      <c r="M169" s="1058"/>
      <c r="N169" s="1058"/>
      <c r="O169" s="1058"/>
    </row>
    <row r="170" spans="3:15">
      <c r="C170" s="997"/>
      <c r="D170" s="997"/>
      <c r="E170" s="997"/>
      <c r="F170" s="1057"/>
      <c r="G170" s="1057"/>
      <c r="H170" s="1057"/>
      <c r="I170" s="1057"/>
      <c r="J170" s="1057"/>
      <c r="K170" s="1057"/>
      <c r="L170" s="1058"/>
      <c r="M170" s="1058"/>
      <c r="N170" s="1058"/>
      <c r="O170" s="1058"/>
    </row>
    <row r="171" spans="3:15">
      <c r="C171" s="997"/>
      <c r="D171" s="997"/>
      <c r="E171" s="997"/>
      <c r="F171" s="1057"/>
      <c r="G171" s="1057"/>
      <c r="H171" s="1057"/>
      <c r="I171" s="1057"/>
      <c r="J171" s="1057"/>
      <c r="K171" s="1057"/>
      <c r="L171" s="1058"/>
      <c r="M171" s="1058"/>
      <c r="N171" s="1058"/>
      <c r="O171" s="1058"/>
    </row>
    <row r="172" spans="3:15">
      <c r="C172" s="997"/>
      <c r="D172" s="997"/>
      <c r="E172" s="997"/>
      <c r="F172" s="1057"/>
      <c r="G172" s="1057"/>
      <c r="H172" s="1057"/>
      <c r="I172" s="1057"/>
      <c r="J172" s="1057"/>
      <c r="K172" s="1057"/>
      <c r="L172" s="1058"/>
      <c r="M172" s="1058"/>
      <c r="N172" s="1058"/>
      <c r="O172" s="1058"/>
    </row>
    <row r="173" spans="3:15">
      <c r="C173" s="997"/>
      <c r="D173" s="997"/>
      <c r="E173" s="997"/>
      <c r="F173" s="1057"/>
      <c r="G173" s="1057"/>
      <c r="H173" s="1057"/>
      <c r="I173" s="1057"/>
      <c r="J173" s="1057"/>
      <c r="K173" s="1057"/>
      <c r="L173" s="1058"/>
      <c r="M173" s="1058"/>
      <c r="N173" s="1058"/>
      <c r="O173" s="1058"/>
    </row>
    <row r="174" spans="3:15">
      <c r="C174" s="997"/>
      <c r="D174" s="997"/>
      <c r="E174" s="997"/>
      <c r="F174" s="1057"/>
      <c r="G174" s="1057"/>
      <c r="H174" s="1057"/>
      <c r="I174" s="1057"/>
      <c r="J174" s="1057"/>
      <c r="K174" s="1057"/>
      <c r="L174" s="1058"/>
      <c r="M174" s="1058"/>
      <c r="N174" s="1058"/>
      <c r="O174" s="1058"/>
    </row>
    <row r="175" spans="3:15">
      <c r="C175" s="997"/>
      <c r="D175" s="997"/>
      <c r="E175" s="997"/>
      <c r="F175" s="1057"/>
      <c r="G175" s="1057"/>
      <c r="H175" s="1057"/>
      <c r="I175" s="1057"/>
      <c r="J175" s="1057"/>
      <c r="K175" s="1057"/>
      <c r="L175" s="1058"/>
      <c r="M175" s="1058"/>
      <c r="N175" s="1058"/>
      <c r="O175" s="1058"/>
    </row>
    <row r="176" spans="3:15">
      <c r="C176" s="997"/>
      <c r="D176" s="997"/>
      <c r="E176" s="997"/>
      <c r="F176" s="1057"/>
      <c r="G176" s="1057"/>
      <c r="H176" s="1057"/>
      <c r="I176" s="1057"/>
      <c r="J176" s="1057"/>
      <c r="K176" s="1057"/>
      <c r="L176" s="1058"/>
      <c r="M176" s="1058"/>
      <c r="N176" s="1058"/>
      <c r="O176" s="1058"/>
    </row>
    <row r="177" spans="3:15">
      <c r="C177" s="997"/>
      <c r="D177" s="997"/>
      <c r="E177" s="997"/>
      <c r="F177" s="1057"/>
      <c r="G177" s="1057"/>
      <c r="H177" s="1057"/>
      <c r="I177" s="1057"/>
      <c r="J177" s="1057"/>
      <c r="K177" s="1057"/>
      <c r="L177" s="1058"/>
      <c r="M177" s="1058"/>
      <c r="N177" s="1058"/>
      <c r="O177" s="1058"/>
    </row>
    <row r="178" spans="3:15">
      <c r="C178" s="997"/>
      <c r="D178" s="997"/>
      <c r="E178" s="997"/>
      <c r="F178" s="1057"/>
      <c r="G178" s="1057"/>
      <c r="H178" s="1057"/>
      <c r="I178" s="1057"/>
      <c r="J178" s="1057"/>
      <c r="K178" s="1057"/>
      <c r="L178" s="1058"/>
      <c r="M178" s="1058"/>
      <c r="N178" s="1058"/>
      <c r="O178" s="1058"/>
    </row>
    <row r="179" spans="3:15">
      <c r="C179" s="997"/>
      <c r="D179" s="997"/>
      <c r="E179" s="997"/>
      <c r="F179" s="1057"/>
      <c r="G179" s="1057"/>
      <c r="H179" s="1057"/>
      <c r="I179" s="1057"/>
      <c r="J179" s="1057"/>
      <c r="K179" s="1057"/>
      <c r="L179" s="1058"/>
      <c r="M179" s="1058"/>
      <c r="N179" s="1058"/>
      <c r="O179" s="1058"/>
    </row>
    <row r="180" spans="3:15">
      <c r="C180" s="997"/>
      <c r="D180" s="997"/>
      <c r="E180" s="997"/>
      <c r="F180" s="1057"/>
      <c r="G180" s="1057"/>
      <c r="H180" s="1057"/>
      <c r="I180" s="1057"/>
      <c r="J180" s="1057"/>
      <c r="K180" s="1057"/>
      <c r="L180" s="1058"/>
      <c r="M180" s="1058"/>
      <c r="N180" s="1058"/>
      <c r="O180" s="1058"/>
    </row>
    <row r="181" spans="3:15">
      <c r="C181" s="997"/>
      <c r="D181" s="997"/>
      <c r="E181" s="997"/>
      <c r="F181" s="1057"/>
      <c r="G181" s="1057"/>
      <c r="H181" s="1057"/>
      <c r="I181" s="1057"/>
      <c r="J181" s="1057"/>
      <c r="K181" s="1057"/>
      <c r="L181" s="1058"/>
      <c r="M181" s="1058"/>
      <c r="N181" s="1058"/>
      <c r="O181" s="1058"/>
    </row>
    <row r="182" spans="3:15">
      <c r="C182" s="997"/>
      <c r="D182" s="997"/>
      <c r="E182" s="997"/>
      <c r="F182" s="1057"/>
      <c r="G182" s="1057"/>
      <c r="H182" s="1057"/>
      <c r="I182" s="1057"/>
      <c r="J182" s="1057"/>
      <c r="K182" s="1057"/>
      <c r="L182" s="1058"/>
      <c r="M182" s="1058"/>
      <c r="N182" s="1058"/>
      <c r="O182" s="1058"/>
    </row>
    <row r="183" spans="3:15">
      <c r="C183" s="997"/>
      <c r="D183" s="997"/>
      <c r="E183" s="997"/>
      <c r="F183" s="1057"/>
      <c r="G183" s="1057"/>
      <c r="H183" s="1057"/>
      <c r="I183" s="1057"/>
      <c r="J183" s="1057"/>
      <c r="K183" s="1057"/>
      <c r="L183" s="1058"/>
      <c r="M183" s="1058"/>
      <c r="N183" s="1058"/>
      <c r="O183" s="1058"/>
    </row>
    <row r="184" spans="3:15">
      <c r="C184" s="997"/>
      <c r="D184" s="997"/>
      <c r="E184" s="997"/>
      <c r="F184" s="1057"/>
      <c r="G184" s="1057"/>
      <c r="H184" s="1057"/>
      <c r="I184" s="1057"/>
      <c r="J184" s="1057"/>
      <c r="K184" s="1057"/>
      <c r="L184" s="1058"/>
      <c r="M184" s="1058"/>
      <c r="N184" s="1058"/>
      <c r="O184" s="1058"/>
    </row>
    <row r="185" spans="3:15">
      <c r="C185" s="997"/>
      <c r="D185" s="997"/>
      <c r="E185" s="997"/>
      <c r="F185" s="1057"/>
      <c r="G185" s="1057"/>
      <c r="H185" s="1057"/>
      <c r="I185" s="1057"/>
      <c r="J185" s="1057"/>
      <c r="K185" s="1057"/>
      <c r="L185" s="1058"/>
      <c r="M185" s="1058"/>
      <c r="N185" s="1058"/>
      <c r="O185" s="1058"/>
    </row>
    <row r="186" spans="3:15">
      <c r="C186" s="997"/>
      <c r="D186" s="997"/>
      <c r="E186" s="997"/>
      <c r="F186" s="1057"/>
      <c r="G186" s="1057"/>
      <c r="H186" s="1057"/>
      <c r="I186" s="1057"/>
      <c r="J186" s="1057"/>
      <c r="K186" s="1057"/>
      <c r="L186" s="1058"/>
      <c r="M186" s="1058"/>
      <c r="N186" s="1058"/>
      <c r="O186" s="1058"/>
    </row>
    <row r="187" spans="3:15">
      <c r="C187" s="997"/>
      <c r="D187" s="997"/>
      <c r="E187" s="997"/>
      <c r="F187" s="1057"/>
      <c r="G187" s="1057"/>
      <c r="H187" s="1057"/>
      <c r="I187" s="1057"/>
      <c r="J187" s="1057"/>
      <c r="K187" s="1057"/>
      <c r="L187" s="1058"/>
      <c r="M187" s="1058"/>
      <c r="N187" s="1058"/>
      <c r="O187" s="1058"/>
    </row>
    <row r="188" spans="3:15">
      <c r="C188" s="997"/>
      <c r="D188" s="997"/>
      <c r="E188" s="997"/>
      <c r="F188" s="1057"/>
      <c r="G188" s="1057"/>
      <c r="H188" s="1057"/>
      <c r="I188" s="1057"/>
      <c r="J188" s="1057"/>
      <c r="K188" s="1057"/>
      <c r="L188" s="1058"/>
      <c r="M188" s="1058"/>
      <c r="N188" s="1058"/>
      <c r="O188" s="1058"/>
    </row>
    <row r="189" spans="3:15">
      <c r="C189" s="997"/>
      <c r="D189" s="997"/>
      <c r="E189" s="997"/>
      <c r="F189" s="1057"/>
      <c r="G189" s="1057"/>
      <c r="H189" s="1057"/>
      <c r="I189" s="1057"/>
      <c r="J189" s="1057"/>
      <c r="K189" s="1057"/>
      <c r="L189" s="1058"/>
      <c r="M189" s="1058"/>
      <c r="N189" s="1058"/>
      <c r="O189" s="1058"/>
    </row>
    <row r="190" spans="3:15">
      <c r="C190" s="997"/>
      <c r="D190" s="997"/>
      <c r="E190" s="997"/>
      <c r="F190" s="1057"/>
      <c r="G190" s="1057"/>
      <c r="H190" s="1057"/>
      <c r="I190" s="1057"/>
      <c r="J190" s="1057"/>
      <c r="K190" s="1057"/>
      <c r="L190" s="1058"/>
      <c r="M190" s="1058"/>
      <c r="N190" s="1058"/>
      <c r="O190" s="1058"/>
    </row>
    <row r="191" spans="3:15">
      <c r="C191" s="997"/>
      <c r="D191" s="997"/>
      <c r="E191" s="997"/>
      <c r="F191" s="1057"/>
      <c r="G191" s="1057"/>
      <c r="H191" s="1057"/>
      <c r="I191" s="1057"/>
      <c r="J191" s="1057"/>
      <c r="K191" s="1057"/>
      <c r="L191" s="1058"/>
      <c r="M191" s="1058"/>
      <c r="N191" s="1058"/>
      <c r="O191" s="1058"/>
    </row>
    <row r="192" spans="3:15">
      <c r="C192" s="997"/>
      <c r="D192" s="997"/>
      <c r="E192" s="997"/>
      <c r="F192" s="1057"/>
      <c r="G192" s="1057"/>
      <c r="H192" s="1057"/>
      <c r="I192" s="1057"/>
      <c r="J192" s="1057"/>
      <c r="K192" s="1057"/>
      <c r="L192" s="1058"/>
      <c r="M192" s="1058"/>
      <c r="N192" s="1058"/>
      <c r="O192" s="1058"/>
    </row>
    <row r="193" spans="3:15">
      <c r="C193" s="997"/>
      <c r="D193" s="997"/>
      <c r="E193" s="997"/>
      <c r="F193" s="1057"/>
      <c r="G193" s="1057"/>
      <c r="H193" s="1057"/>
      <c r="I193" s="1057"/>
      <c r="J193" s="1057"/>
      <c r="K193" s="1057"/>
      <c r="L193" s="1058"/>
      <c r="M193" s="1058"/>
      <c r="N193" s="1058"/>
      <c r="O193" s="1058"/>
    </row>
    <row r="194" spans="3:15">
      <c r="C194" s="997"/>
      <c r="D194" s="997"/>
      <c r="E194" s="997"/>
      <c r="F194" s="1057"/>
      <c r="G194" s="1057"/>
      <c r="H194" s="1057"/>
      <c r="I194" s="1057"/>
      <c r="J194" s="1057"/>
      <c r="K194" s="1057"/>
      <c r="L194" s="1058"/>
      <c r="M194" s="1058"/>
      <c r="N194" s="1058"/>
      <c r="O194" s="1058"/>
    </row>
    <row r="195" spans="3:15">
      <c r="C195" s="997"/>
      <c r="D195" s="997"/>
      <c r="E195" s="997"/>
      <c r="F195" s="1057"/>
      <c r="G195" s="1057"/>
      <c r="H195" s="1057"/>
      <c r="I195" s="1057"/>
      <c r="J195" s="1057"/>
      <c r="K195" s="1057"/>
      <c r="L195" s="1058"/>
      <c r="M195" s="1058"/>
      <c r="N195" s="1058"/>
      <c r="O195" s="1058"/>
    </row>
    <row r="196" spans="3:15">
      <c r="C196" s="997"/>
      <c r="D196" s="997"/>
      <c r="E196" s="997"/>
      <c r="F196" s="1057"/>
      <c r="G196" s="1057"/>
      <c r="H196" s="1057"/>
      <c r="I196" s="1057"/>
      <c r="J196" s="1057"/>
      <c r="K196" s="1057"/>
      <c r="L196" s="1058"/>
      <c r="M196" s="1058"/>
      <c r="N196" s="1058"/>
      <c r="O196" s="1058"/>
    </row>
    <row r="197" spans="3:15">
      <c r="C197" s="997"/>
      <c r="D197" s="997"/>
      <c r="E197" s="997"/>
      <c r="F197" s="1057"/>
      <c r="G197" s="1057"/>
      <c r="H197" s="1057"/>
      <c r="I197" s="1057"/>
      <c r="J197" s="1057"/>
      <c r="K197" s="1057"/>
      <c r="L197" s="1058"/>
      <c r="M197" s="1058"/>
      <c r="N197" s="1058"/>
      <c r="O197" s="1058"/>
    </row>
    <row r="198" spans="3:15">
      <c r="C198" s="997"/>
      <c r="D198" s="997"/>
      <c r="E198" s="997"/>
      <c r="F198" s="1057"/>
      <c r="G198" s="1057"/>
      <c r="H198" s="1057"/>
      <c r="I198" s="1057"/>
      <c r="J198" s="1057"/>
      <c r="K198" s="1057"/>
      <c r="L198" s="1058"/>
      <c r="M198" s="1058"/>
      <c r="N198" s="1058"/>
      <c r="O198" s="1058"/>
    </row>
    <row r="199" spans="3:15">
      <c r="C199" s="997"/>
      <c r="D199" s="997"/>
      <c r="E199" s="997"/>
      <c r="F199" s="1057"/>
      <c r="G199" s="1057"/>
      <c r="H199" s="1057"/>
      <c r="I199" s="1057"/>
      <c r="J199" s="1057"/>
      <c r="K199" s="1057"/>
      <c r="L199" s="1058"/>
      <c r="M199" s="1058"/>
      <c r="N199" s="1058"/>
      <c r="O199" s="1058"/>
    </row>
    <row r="200" spans="3:15">
      <c r="C200" s="997"/>
      <c r="D200" s="997"/>
      <c r="E200" s="997"/>
      <c r="F200" s="1057"/>
      <c r="G200" s="1057"/>
      <c r="H200" s="1057"/>
      <c r="I200" s="1057"/>
      <c r="J200" s="1057"/>
      <c r="K200" s="1057"/>
      <c r="L200" s="1058"/>
      <c r="M200" s="1058"/>
      <c r="N200" s="1058"/>
      <c r="O200" s="1058"/>
    </row>
    <row r="201" spans="3:15">
      <c r="C201" s="997"/>
      <c r="D201" s="997"/>
      <c r="E201" s="997"/>
      <c r="F201" s="1057"/>
      <c r="G201" s="1057"/>
      <c r="H201" s="1057"/>
      <c r="I201" s="1057"/>
      <c r="J201" s="1057"/>
      <c r="K201" s="1057"/>
      <c r="L201" s="1058"/>
      <c r="M201" s="1058"/>
      <c r="N201" s="1058"/>
      <c r="O201" s="1058"/>
    </row>
    <row r="202" spans="3:15">
      <c r="C202" s="997"/>
      <c r="D202" s="997"/>
      <c r="E202" s="997"/>
      <c r="F202" s="1057"/>
      <c r="G202" s="1057"/>
      <c r="H202" s="1057"/>
      <c r="I202" s="1057"/>
      <c r="J202" s="1057"/>
      <c r="K202" s="1057"/>
      <c r="L202" s="1058"/>
      <c r="M202" s="1058"/>
      <c r="N202" s="1058"/>
      <c r="O202" s="1058"/>
    </row>
    <row r="203" spans="3:15">
      <c r="C203" s="997"/>
      <c r="D203" s="997"/>
      <c r="E203" s="997"/>
      <c r="F203" s="1057"/>
      <c r="G203" s="1057"/>
      <c r="H203" s="1057"/>
      <c r="I203" s="1057"/>
      <c r="J203" s="1057"/>
      <c r="K203" s="1057"/>
      <c r="L203" s="1058"/>
      <c r="M203" s="1058"/>
      <c r="N203" s="1058"/>
      <c r="O203" s="1058"/>
    </row>
    <row r="204" spans="3:15">
      <c r="C204" s="997"/>
      <c r="D204" s="997"/>
      <c r="E204" s="997"/>
      <c r="F204" s="1057"/>
      <c r="G204" s="1057"/>
      <c r="H204" s="1057"/>
      <c r="I204" s="1057"/>
      <c r="J204" s="1057"/>
      <c r="K204" s="1057"/>
      <c r="L204" s="1058"/>
      <c r="M204" s="1058"/>
      <c r="N204" s="1058"/>
      <c r="O204" s="1058"/>
    </row>
    <row r="205" spans="3:15">
      <c r="C205" s="997"/>
      <c r="D205" s="997"/>
      <c r="E205" s="997"/>
      <c r="F205" s="1057"/>
      <c r="G205" s="1057"/>
      <c r="H205" s="1057"/>
      <c r="I205" s="1057"/>
      <c r="J205" s="1057"/>
      <c r="K205" s="1057"/>
      <c r="L205" s="1058"/>
      <c r="M205" s="1058"/>
      <c r="N205" s="1058"/>
      <c r="O205" s="1058"/>
    </row>
    <row r="206" spans="3:15">
      <c r="C206" s="997"/>
      <c r="D206" s="997"/>
      <c r="E206" s="997"/>
      <c r="F206" s="1057"/>
      <c r="G206" s="1057"/>
      <c r="H206" s="1057"/>
      <c r="I206" s="1057"/>
      <c r="J206" s="1057"/>
      <c r="K206" s="1057"/>
      <c r="L206" s="1058"/>
      <c r="M206" s="1058"/>
      <c r="N206" s="1058"/>
      <c r="O206" s="1058"/>
    </row>
    <row r="207" spans="3:15">
      <c r="C207" s="997"/>
      <c r="D207" s="997"/>
      <c r="E207" s="997"/>
      <c r="F207" s="1057"/>
      <c r="G207" s="1057"/>
      <c r="H207" s="1057"/>
      <c r="I207" s="1057"/>
      <c r="J207" s="1057"/>
      <c r="K207" s="1057"/>
      <c r="L207" s="1058"/>
      <c r="M207" s="1058"/>
      <c r="N207" s="1058"/>
      <c r="O207" s="1058"/>
    </row>
    <row r="208" spans="3:15">
      <c r="C208" s="997"/>
      <c r="D208" s="997"/>
      <c r="E208" s="997"/>
      <c r="F208" s="1057"/>
      <c r="G208" s="1057"/>
      <c r="H208" s="1057"/>
      <c r="I208" s="1057"/>
      <c r="J208" s="1057"/>
      <c r="K208" s="1057"/>
      <c r="L208" s="1058"/>
      <c r="M208" s="1058"/>
      <c r="N208" s="1058"/>
      <c r="O208" s="1058"/>
    </row>
    <row r="209" spans="3:15">
      <c r="C209" s="997"/>
      <c r="D209" s="997"/>
      <c r="E209" s="997"/>
      <c r="F209" s="1057"/>
      <c r="G209" s="1057"/>
      <c r="H209" s="1057"/>
      <c r="I209" s="1057"/>
      <c r="J209" s="1057"/>
      <c r="K209" s="1057"/>
      <c r="L209" s="1058"/>
      <c r="M209" s="1058"/>
      <c r="N209" s="1058"/>
      <c r="O209" s="1058"/>
    </row>
    <row r="210" spans="3:15">
      <c r="C210" s="997"/>
      <c r="D210" s="997"/>
      <c r="E210" s="997"/>
      <c r="F210" s="1057"/>
      <c r="G210" s="1057"/>
      <c r="H210" s="1057"/>
      <c r="I210" s="1057"/>
      <c r="J210" s="1057"/>
      <c r="K210" s="1057"/>
      <c r="L210" s="1058"/>
      <c r="M210" s="1058"/>
      <c r="N210" s="1058"/>
      <c r="O210" s="1058"/>
    </row>
    <row r="211" spans="3:15">
      <c r="C211" s="997"/>
      <c r="D211" s="997"/>
      <c r="E211" s="997"/>
      <c r="F211" s="1057"/>
      <c r="G211" s="1057"/>
      <c r="H211" s="1057"/>
      <c r="I211" s="1057"/>
      <c r="J211" s="1057"/>
      <c r="K211" s="1057"/>
      <c r="L211" s="1058"/>
      <c r="M211" s="1058"/>
      <c r="N211" s="1058"/>
      <c r="O211" s="1058"/>
    </row>
    <row r="212" spans="3:15">
      <c r="C212" s="997"/>
      <c r="D212" s="997"/>
      <c r="E212" s="997"/>
      <c r="F212" s="1057"/>
      <c r="G212" s="1057"/>
      <c r="H212" s="1057"/>
      <c r="I212" s="1057"/>
      <c r="J212" s="1057"/>
      <c r="K212" s="1057"/>
      <c r="L212" s="1058"/>
      <c r="M212" s="1058"/>
      <c r="N212" s="1058"/>
      <c r="O212" s="1058"/>
    </row>
    <row r="213" spans="3:15">
      <c r="C213" s="997"/>
      <c r="D213" s="997"/>
      <c r="E213" s="997"/>
      <c r="F213" s="1057"/>
      <c r="G213" s="1057"/>
      <c r="H213" s="1057"/>
      <c r="I213" s="1057"/>
      <c r="J213" s="1057"/>
      <c r="K213" s="1057"/>
      <c r="L213" s="1058"/>
      <c r="M213" s="1058"/>
      <c r="N213" s="1058"/>
      <c r="O213" s="1058"/>
    </row>
    <row r="214" spans="3:15">
      <c r="C214" s="997"/>
      <c r="D214" s="997"/>
      <c r="E214" s="997"/>
      <c r="F214" s="1057"/>
      <c r="G214" s="1057"/>
      <c r="H214" s="1057"/>
      <c r="I214" s="1057"/>
      <c r="J214" s="1057"/>
      <c r="K214" s="1057"/>
      <c r="L214" s="1058"/>
      <c r="M214" s="1058"/>
      <c r="N214" s="1058"/>
      <c r="O214" s="1058"/>
    </row>
    <row r="215" spans="3:15">
      <c r="C215" s="997"/>
      <c r="D215" s="997"/>
      <c r="E215" s="997"/>
      <c r="F215" s="1057"/>
      <c r="G215" s="1057"/>
      <c r="H215" s="1057"/>
      <c r="I215" s="1057"/>
      <c r="J215" s="1057"/>
      <c r="K215" s="1057"/>
      <c r="L215" s="1058"/>
      <c r="M215" s="1058"/>
      <c r="N215" s="1058"/>
      <c r="O215" s="1058"/>
    </row>
    <row r="216" spans="3:15">
      <c r="C216" s="997"/>
      <c r="D216" s="997"/>
      <c r="E216" s="997"/>
      <c r="F216" s="1057"/>
      <c r="G216" s="1057"/>
      <c r="H216" s="1057"/>
      <c r="I216" s="1057"/>
      <c r="J216" s="1057"/>
      <c r="K216" s="1057"/>
      <c r="L216" s="1058"/>
      <c r="M216" s="1058"/>
      <c r="N216" s="1058"/>
      <c r="O216" s="1058"/>
    </row>
    <row r="217" spans="3:15">
      <c r="C217" s="997"/>
      <c r="D217" s="997"/>
      <c r="E217" s="997"/>
      <c r="F217" s="1057"/>
      <c r="G217" s="1057"/>
      <c r="H217" s="1057"/>
      <c r="I217" s="1057"/>
      <c r="J217" s="1057"/>
      <c r="K217" s="1057"/>
      <c r="L217" s="1058"/>
      <c r="M217" s="1058"/>
      <c r="N217" s="1058"/>
      <c r="O217" s="1058"/>
    </row>
    <row r="218" spans="3:15">
      <c r="C218" s="997"/>
      <c r="D218" s="997"/>
      <c r="E218" s="997"/>
      <c r="F218" s="1057"/>
      <c r="G218" s="1057"/>
      <c r="H218" s="1057"/>
      <c r="I218" s="1057"/>
      <c r="J218" s="1057"/>
      <c r="K218" s="1057"/>
      <c r="L218" s="1058"/>
      <c r="M218" s="1058"/>
      <c r="N218" s="1058"/>
      <c r="O218" s="1058"/>
    </row>
    <row r="219" spans="3:15">
      <c r="C219" s="997"/>
      <c r="D219" s="997"/>
      <c r="E219" s="997"/>
      <c r="F219" s="1057"/>
      <c r="G219" s="1057"/>
      <c r="H219" s="1057"/>
      <c r="I219" s="1057"/>
      <c r="J219" s="1057"/>
      <c r="K219" s="1057"/>
      <c r="L219" s="1058"/>
      <c r="M219" s="1058"/>
      <c r="N219" s="1058"/>
      <c r="O219" s="1058"/>
    </row>
    <row r="220" spans="3:15">
      <c r="C220" s="997"/>
      <c r="D220" s="997"/>
      <c r="E220" s="997"/>
      <c r="F220" s="1057"/>
      <c r="G220" s="1057"/>
      <c r="H220" s="1057"/>
      <c r="I220" s="1057"/>
      <c r="J220" s="1057"/>
      <c r="K220" s="1057"/>
      <c r="L220" s="1058"/>
      <c r="M220" s="1058"/>
      <c r="N220" s="1058"/>
      <c r="O220" s="1058"/>
    </row>
    <row r="221" spans="3:15">
      <c r="C221" s="997"/>
      <c r="D221" s="997"/>
      <c r="E221" s="997"/>
      <c r="F221" s="1057"/>
      <c r="G221" s="1057"/>
      <c r="H221" s="1057"/>
      <c r="I221" s="1057"/>
      <c r="J221" s="1057"/>
      <c r="K221" s="1057"/>
      <c r="L221" s="1058"/>
      <c r="M221" s="1058"/>
      <c r="N221" s="1058"/>
      <c r="O221" s="1058"/>
    </row>
    <row r="222" spans="3:15">
      <c r="C222" s="997"/>
      <c r="D222" s="997"/>
      <c r="E222" s="997"/>
      <c r="F222" s="1057"/>
      <c r="G222" s="1057"/>
      <c r="H222" s="1057"/>
      <c r="I222" s="1057"/>
      <c r="J222" s="1057"/>
      <c r="K222" s="1057"/>
      <c r="L222" s="1058"/>
      <c r="M222" s="1058"/>
      <c r="N222" s="1058"/>
      <c r="O222" s="1058"/>
    </row>
    <row r="223" spans="3:15">
      <c r="C223" s="997"/>
      <c r="D223" s="997"/>
      <c r="E223" s="997"/>
      <c r="F223" s="1057"/>
      <c r="G223" s="1057"/>
      <c r="H223" s="1057"/>
      <c r="I223" s="1057"/>
      <c r="J223" s="1057"/>
      <c r="K223" s="1057"/>
      <c r="L223" s="1058"/>
      <c r="M223" s="1058"/>
      <c r="N223" s="1058"/>
      <c r="O223" s="1058"/>
    </row>
    <row r="224" spans="3:15">
      <c r="C224" s="997"/>
      <c r="D224" s="997"/>
      <c r="E224" s="997"/>
      <c r="F224" s="1057"/>
      <c r="G224" s="1057"/>
      <c r="H224" s="1057"/>
      <c r="I224" s="1057"/>
      <c r="J224" s="1057"/>
      <c r="K224" s="1057"/>
      <c r="L224" s="1058"/>
      <c r="M224" s="1058"/>
      <c r="N224" s="1058"/>
      <c r="O224" s="1058"/>
    </row>
    <row r="225" spans="3:15">
      <c r="C225" s="997"/>
      <c r="D225" s="997"/>
      <c r="E225" s="997"/>
      <c r="F225" s="1057"/>
      <c r="G225" s="1057"/>
      <c r="H225" s="1057"/>
      <c r="I225" s="1057"/>
      <c r="J225" s="1057"/>
      <c r="K225" s="1057"/>
      <c r="L225" s="1058"/>
      <c r="M225" s="1058"/>
      <c r="N225" s="1058"/>
      <c r="O225" s="1058"/>
    </row>
    <row r="226" spans="3:15">
      <c r="C226" s="997"/>
      <c r="D226" s="997"/>
      <c r="E226" s="997"/>
      <c r="F226" s="1057"/>
      <c r="G226" s="1057"/>
      <c r="H226" s="1057"/>
      <c r="I226" s="1057"/>
      <c r="J226" s="1057"/>
      <c r="K226" s="1057"/>
      <c r="L226" s="1058"/>
      <c r="M226" s="1058"/>
      <c r="N226" s="1058"/>
      <c r="O226" s="1058"/>
    </row>
    <row r="227" spans="3:15">
      <c r="C227" s="997"/>
      <c r="D227" s="997"/>
      <c r="E227" s="997"/>
      <c r="F227" s="1057"/>
      <c r="G227" s="1057"/>
      <c r="H227" s="1057"/>
      <c r="I227" s="1057"/>
      <c r="J227" s="1057"/>
      <c r="K227" s="1057"/>
      <c r="L227" s="1058"/>
      <c r="M227" s="1058"/>
      <c r="N227" s="1058"/>
      <c r="O227" s="1058"/>
    </row>
    <row r="228" spans="3:15">
      <c r="C228" s="997"/>
      <c r="D228" s="997"/>
      <c r="E228" s="997"/>
      <c r="F228" s="1057"/>
      <c r="G228" s="1057"/>
      <c r="H228" s="1057"/>
      <c r="I228" s="1057"/>
      <c r="J228" s="1057"/>
      <c r="K228" s="1057"/>
      <c r="L228" s="1058"/>
      <c r="M228" s="1058"/>
      <c r="N228" s="1058"/>
      <c r="O228" s="1058"/>
    </row>
    <row r="229" spans="3:15">
      <c r="C229" s="997"/>
      <c r="D229" s="997"/>
      <c r="E229" s="997"/>
      <c r="F229" s="1057"/>
      <c r="G229" s="1057"/>
      <c r="H229" s="1057"/>
      <c r="I229" s="1057"/>
      <c r="J229" s="1057"/>
      <c r="K229" s="1057"/>
      <c r="L229" s="1058"/>
      <c r="M229" s="1058"/>
      <c r="N229" s="1058"/>
      <c r="O229" s="1058"/>
    </row>
    <row r="230" spans="3:15">
      <c r="C230" s="997"/>
      <c r="D230" s="997"/>
      <c r="E230" s="997"/>
      <c r="F230" s="1057"/>
      <c r="G230" s="1057"/>
      <c r="H230" s="1057"/>
      <c r="I230" s="1057"/>
      <c r="J230" s="1057"/>
      <c r="K230" s="1057"/>
      <c r="L230" s="1058"/>
      <c r="M230" s="1058"/>
      <c r="N230" s="1058"/>
      <c r="O230" s="1058"/>
    </row>
    <row r="231" spans="3:15">
      <c r="C231" s="997"/>
      <c r="D231" s="997"/>
      <c r="E231" s="997"/>
      <c r="F231" s="1057"/>
      <c r="G231" s="1057"/>
      <c r="H231" s="1057"/>
      <c r="I231" s="1057"/>
      <c r="J231" s="1057"/>
      <c r="K231" s="1057"/>
      <c r="L231" s="1058"/>
      <c r="M231" s="1058"/>
      <c r="N231" s="1058"/>
      <c r="O231" s="1058"/>
    </row>
    <row r="232" spans="3:15">
      <c r="C232" s="997"/>
      <c r="D232" s="997"/>
      <c r="E232" s="997"/>
      <c r="F232" s="1057"/>
      <c r="G232" s="1057"/>
      <c r="H232" s="1057"/>
      <c r="I232" s="1057"/>
      <c r="J232" s="1057"/>
      <c r="K232" s="1057"/>
      <c r="L232" s="1058"/>
      <c r="M232" s="1058"/>
      <c r="N232" s="1058"/>
      <c r="O232" s="1058"/>
    </row>
    <row r="233" spans="3:15">
      <c r="C233" s="997"/>
      <c r="D233" s="997"/>
      <c r="E233" s="997"/>
      <c r="F233" s="1057"/>
      <c r="G233" s="1057"/>
      <c r="H233" s="1057"/>
      <c r="I233" s="1057"/>
      <c r="J233" s="1057"/>
      <c r="K233" s="1057"/>
      <c r="L233" s="1058"/>
      <c r="M233" s="1058"/>
      <c r="N233" s="1058"/>
      <c r="O233" s="1058"/>
    </row>
    <row r="234" spans="3:15">
      <c r="C234" s="997"/>
      <c r="D234" s="997"/>
      <c r="E234" s="997"/>
      <c r="F234" s="1057"/>
      <c r="G234" s="1057"/>
      <c r="H234" s="1057"/>
      <c r="I234" s="1057"/>
      <c r="J234" s="1057"/>
      <c r="K234" s="1057"/>
      <c r="L234" s="1058"/>
      <c r="M234" s="1058"/>
      <c r="N234" s="1058"/>
      <c r="O234" s="1058"/>
    </row>
    <row r="235" spans="3:15">
      <c r="C235" s="997"/>
      <c r="D235" s="997"/>
      <c r="E235" s="997"/>
      <c r="F235" s="1057"/>
      <c r="G235" s="1057"/>
      <c r="H235" s="1057"/>
      <c r="I235" s="1057"/>
      <c r="J235" s="1057"/>
      <c r="K235" s="1057"/>
      <c r="L235" s="1058"/>
      <c r="M235" s="1058"/>
      <c r="N235" s="1058"/>
      <c r="O235" s="1058"/>
    </row>
    <row r="236" spans="3:15">
      <c r="C236" s="997"/>
      <c r="D236" s="997"/>
      <c r="E236" s="997"/>
      <c r="F236" s="1057"/>
      <c r="G236" s="1057"/>
      <c r="H236" s="1057"/>
      <c r="I236" s="1057"/>
      <c r="J236" s="1057"/>
      <c r="K236" s="1057"/>
      <c r="L236" s="1058"/>
      <c r="M236" s="1058"/>
      <c r="N236" s="1058"/>
      <c r="O236" s="1058"/>
    </row>
    <row r="237" spans="3:15">
      <c r="C237" s="997"/>
      <c r="D237" s="997"/>
      <c r="E237" s="997"/>
      <c r="F237" s="1057"/>
      <c r="G237" s="1057"/>
      <c r="H237" s="1057"/>
      <c r="I237" s="1057"/>
      <c r="J237" s="1057"/>
      <c r="K237" s="1057"/>
      <c r="L237" s="1058"/>
      <c r="M237" s="1058"/>
      <c r="N237" s="1058"/>
      <c r="O237" s="1058"/>
    </row>
    <row r="238" spans="3:15">
      <c r="C238" s="997"/>
      <c r="D238" s="997"/>
      <c r="E238" s="997"/>
      <c r="F238" s="1057"/>
      <c r="G238" s="1057"/>
      <c r="H238" s="1057"/>
      <c r="I238" s="1057"/>
      <c r="J238" s="1057"/>
      <c r="K238" s="1057"/>
      <c r="L238" s="1058"/>
      <c r="M238" s="1058"/>
      <c r="N238" s="1058"/>
      <c r="O238" s="1058"/>
    </row>
    <row r="239" spans="3:15">
      <c r="C239" s="997"/>
      <c r="D239" s="997"/>
      <c r="E239" s="997"/>
      <c r="F239" s="1057"/>
      <c r="G239" s="1057"/>
      <c r="H239" s="1057"/>
      <c r="I239" s="1057"/>
      <c r="J239" s="1057"/>
      <c r="K239" s="1057"/>
      <c r="L239" s="1058"/>
      <c r="M239" s="1058"/>
      <c r="N239" s="1058"/>
      <c r="O239" s="1058"/>
    </row>
    <row r="240" spans="3:15">
      <c r="C240" s="997"/>
      <c r="D240" s="997"/>
      <c r="E240" s="997"/>
      <c r="F240" s="1057"/>
      <c r="G240" s="1057"/>
      <c r="H240" s="1057"/>
      <c r="I240" s="1057"/>
      <c r="J240" s="1057"/>
      <c r="K240" s="1057"/>
      <c r="L240" s="1058"/>
      <c r="M240" s="1058"/>
      <c r="N240" s="1058"/>
      <c r="O240" s="1058"/>
    </row>
    <row r="241" spans="3:15">
      <c r="C241" s="997"/>
      <c r="D241" s="997"/>
      <c r="E241" s="997"/>
      <c r="F241" s="1057"/>
      <c r="G241" s="1057"/>
      <c r="H241" s="1057"/>
      <c r="I241" s="1057"/>
      <c r="J241" s="1057"/>
      <c r="K241" s="1057"/>
      <c r="L241" s="1058"/>
      <c r="M241" s="1058"/>
      <c r="N241" s="1058"/>
      <c r="O241" s="1058"/>
    </row>
    <row r="242" spans="3:15">
      <c r="C242" s="997"/>
      <c r="D242" s="997"/>
      <c r="E242" s="997"/>
      <c r="F242" s="1057"/>
      <c r="G242" s="1057"/>
      <c r="H242" s="1057"/>
      <c r="I242" s="1057"/>
      <c r="J242" s="1057"/>
      <c r="K242" s="1057"/>
      <c r="L242" s="1058"/>
      <c r="M242" s="1058"/>
      <c r="N242" s="1058"/>
      <c r="O242" s="1058"/>
    </row>
    <row r="243" spans="3:15">
      <c r="C243" s="997"/>
      <c r="D243" s="997"/>
      <c r="E243" s="997"/>
      <c r="F243" s="1057"/>
      <c r="G243" s="1057"/>
      <c r="H243" s="1057"/>
      <c r="I243" s="1057"/>
      <c r="J243" s="1057"/>
      <c r="K243" s="1057"/>
      <c r="L243" s="1058"/>
      <c r="M243" s="1058"/>
      <c r="N243" s="1058"/>
      <c r="O243" s="1058"/>
    </row>
    <row r="244" spans="3:15">
      <c r="C244" s="997"/>
      <c r="D244" s="997"/>
      <c r="E244" s="997"/>
      <c r="F244" s="1057"/>
      <c r="G244" s="1057"/>
      <c r="H244" s="1057"/>
      <c r="I244" s="1057"/>
      <c r="J244" s="1057"/>
      <c r="K244" s="1057"/>
      <c r="L244" s="1058"/>
      <c r="M244" s="1058"/>
      <c r="N244" s="1058"/>
      <c r="O244" s="1058"/>
    </row>
    <row r="245" spans="3:15">
      <c r="C245" s="997"/>
      <c r="D245" s="997"/>
      <c r="E245" s="997"/>
      <c r="F245" s="1057"/>
      <c r="G245" s="1057"/>
      <c r="H245" s="1057"/>
      <c r="I245" s="1057"/>
      <c r="J245" s="1057"/>
      <c r="K245" s="1057"/>
      <c r="L245" s="1058"/>
      <c r="M245" s="1058"/>
      <c r="N245" s="1058"/>
      <c r="O245" s="1058"/>
    </row>
    <row r="246" spans="3:15">
      <c r="C246" s="997"/>
      <c r="D246" s="997"/>
      <c r="E246" s="997"/>
      <c r="F246" s="1057"/>
      <c r="G246" s="1057"/>
      <c r="H246" s="1057"/>
      <c r="I246" s="1057"/>
      <c r="J246" s="1057"/>
      <c r="K246" s="1057"/>
      <c r="L246" s="1058"/>
      <c r="M246" s="1058"/>
      <c r="N246" s="1058"/>
      <c r="O246" s="1058"/>
    </row>
    <row r="247" spans="3:15">
      <c r="C247" s="997"/>
      <c r="D247" s="997"/>
      <c r="E247" s="997"/>
      <c r="F247" s="1057"/>
      <c r="G247" s="1057"/>
      <c r="H247" s="1057"/>
      <c r="I247" s="1057"/>
      <c r="J247" s="1057"/>
      <c r="K247" s="1057"/>
      <c r="L247" s="1058"/>
      <c r="M247" s="1058"/>
      <c r="N247" s="1058"/>
      <c r="O247" s="1058"/>
    </row>
    <row r="248" spans="3:15">
      <c r="C248" s="997"/>
      <c r="D248" s="997"/>
      <c r="E248" s="997"/>
      <c r="F248" s="1057"/>
      <c r="G248" s="1057"/>
      <c r="H248" s="1057"/>
      <c r="I248" s="1057"/>
      <c r="J248" s="1057"/>
      <c r="K248" s="1057"/>
      <c r="L248" s="1058"/>
      <c r="M248" s="1058"/>
      <c r="N248" s="1058"/>
      <c r="O248" s="1058"/>
    </row>
    <row r="249" spans="3:15">
      <c r="C249" s="997"/>
      <c r="D249" s="997"/>
      <c r="E249" s="997"/>
      <c r="F249" s="1057"/>
      <c r="G249" s="1057"/>
      <c r="H249" s="1057"/>
      <c r="I249" s="1057"/>
      <c r="J249" s="1057"/>
      <c r="K249" s="1057"/>
      <c r="L249" s="1058"/>
      <c r="M249" s="1058"/>
      <c r="N249" s="1058"/>
      <c r="O249" s="1058"/>
    </row>
    <row r="250" spans="3:15">
      <c r="C250" s="997"/>
      <c r="D250" s="997"/>
      <c r="E250" s="997"/>
      <c r="F250" s="1057"/>
      <c r="G250" s="1057"/>
      <c r="H250" s="1057"/>
      <c r="I250" s="1057"/>
      <c r="J250" s="1057"/>
      <c r="K250" s="1057"/>
      <c r="L250" s="1058"/>
      <c r="M250" s="1058"/>
      <c r="N250" s="1058"/>
      <c r="O250" s="1058"/>
    </row>
    <row r="251" spans="3:15">
      <c r="C251" s="997"/>
      <c r="D251" s="997"/>
      <c r="E251" s="997"/>
      <c r="F251" s="1057"/>
      <c r="G251" s="1057"/>
      <c r="H251" s="1057"/>
      <c r="I251" s="1057"/>
      <c r="J251" s="1057"/>
      <c r="K251" s="1057"/>
      <c r="L251" s="1058"/>
      <c r="M251" s="1058"/>
      <c r="N251" s="1058"/>
      <c r="O251" s="1058"/>
    </row>
    <row r="252" spans="3:15">
      <c r="C252" s="997"/>
      <c r="D252" s="997"/>
      <c r="E252" s="997"/>
      <c r="F252" s="1057"/>
      <c r="G252" s="1057"/>
      <c r="H252" s="1057"/>
      <c r="I252" s="1057"/>
      <c r="J252" s="1057"/>
      <c r="K252" s="1057"/>
      <c r="L252" s="1058"/>
      <c r="M252" s="1058"/>
      <c r="N252" s="1058"/>
      <c r="O252" s="1058"/>
    </row>
    <row r="253" spans="3:15">
      <c r="C253" s="997"/>
      <c r="D253" s="997"/>
      <c r="E253" s="997"/>
      <c r="F253" s="1057"/>
      <c r="G253" s="1057"/>
      <c r="H253" s="1057"/>
      <c r="I253" s="1057"/>
      <c r="J253" s="1057"/>
      <c r="K253" s="1057"/>
      <c r="L253" s="1058"/>
      <c r="M253" s="1058"/>
      <c r="N253" s="1058"/>
      <c r="O253" s="1058"/>
    </row>
    <row r="254" spans="3:15">
      <c r="C254" s="997"/>
      <c r="D254" s="997"/>
      <c r="E254" s="997"/>
      <c r="F254" s="1057"/>
      <c r="G254" s="1057"/>
      <c r="H254" s="1057"/>
      <c r="I254" s="1057"/>
      <c r="J254" s="1057"/>
      <c r="K254" s="1057"/>
      <c r="L254" s="1058"/>
      <c r="M254" s="1058"/>
      <c r="N254" s="1058"/>
      <c r="O254" s="1058"/>
    </row>
    <row r="255" spans="3:15">
      <c r="C255" s="997"/>
      <c r="D255" s="997"/>
      <c r="E255" s="997"/>
      <c r="F255" s="1057"/>
      <c r="G255" s="1057"/>
      <c r="H255" s="1057"/>
      <c r="I255" s="1057"/>
      <c r="J255" s="1057"/>
      <c r="K255" s="1057"/>
      <c r="L255" s="1058"/>
      <c r="M255" s="1058"/>
      <c r="N255" s="1058"/>
      <c r="O255" s="1058"/>
    </row>
    <row r="256" spans="3:15">
      <c r="C256" s="997"/>
      <c r="D256" s="997"/>
      <c r="E256" s="997"/>
      <c r="F256" s="1057"/>
      <c r="G256" s="1057"/>
      <c r="H256" s="1057"/>
      <c r="I256" s="1057"/>
      <c r="J256" s="1057"/>
      <c r="K256" s="1057"/>
      <c r="L256" s="1058"/>
      <c r="M256" s="1058"/>
      <c r="N256" s="1058"/>
      <c r="O256" s="1058"/>
    </row>
    <row r="257" spans="3:15">
      <c r="C257" s="997"/>
      <c r="D257" s="997"/>
      <c r="E257" s="997"/>
      <c r="F257" s="1057"/>
      <c r="G257" s="1057"/>
      <c r="H257" s="1057"/>
      <c r="I257" s="1057"/>
      <c r="J257" s="1057"/>
      <c r="K257" s="1057"/>
      <c r="L257" s="1058"/>
      <c r="M257" s="1058"/>
      <c r="N257" s="1058"/>
      <c r="O257" s="1058"/>
    </row>
    <row r="258" spans="3:15">
      <c r="C258" s="997"/>
      <c r="D258" s="997"/>
      <c r="E258" s="997"/>
      <c r="F258" s="1057"/>
      <c r="G258" s="1057"/>
      <c r="H258" s="1057"/>
      <c r="I258" s="1057"/>
      <c r="J258" s="1057"/>
      <c r="K258" s="1057"/>
      <c r="L258" s="1058"/>
      <c r="M258" s="1058"/>
      <c r="N258" s="1058"/>
      <c r="O258" s="1058"/>
    </row>
    <row r="259" spans="3:15">
      <c r="C259" s="997"/>
      <c r="D259" s="997"/>
      <c r="E259" s="997"/>
      <c r="F259" s="1057"/>
      <c r="G259" s="1057"/>
      <c r="H259" s="1057"/>
      <c r="I259" s="1057"/>
      <c r="J259" s="1057"/>
      <c r="K259" s="1057"/>
      <c r="L259" s="1058"/>
      <c r="M259" s="1058"/>
      <c r="N259" s="1058"/>
      <c r="O259" s="1058"/>
    </row>
    <row r="260" spans="3:15">
      <c r="C260" s="997"/>
      <c r="D260" s="997"/>
      <c r="E260" s="997"/>
      <c r="F260" s="1057"/>
      <c r="G260" s="1057"/>
      <c r="H260" s="1057"/>
      <c r="I260" s="1057"/>
      <c r="J260" s="1057"/>
      <c r="K260" s="1057"/>
      <c r="L260" s="1058"/>
      <c r="M260" s="1058"/>
      <c r="N260" s="1058"/>
      <c r="O260" s="1058"/>
    </row>
    <row r="261" spans="3:15">
      <c r="C261" s="997"/>
      <c r="D261" s="997"/>
      <c r="E261" s="997"/>
      <c r="F261" s="1057"/>
      <c r="G261" s="1057"/>
      <c r="H261" s="1057"/>
      <c r="I261" s="1057"/>
      <c r="J261" s="1057"/>
      <c r="K261" s="1057"/>
      <c r="L261" s="1058"/>
      <c r="M261" s="1058"/>
      <c r="N261" s="1058"/>
      <c r="O261" s="1058"/>
    </row>
    <row r="262" spans="3:15">
      <c r="C262" s="997"/>
      <c r="D262" s="997"/>
      <c r="E262" s="997"/>
      <c r="F262" s="1057"/>
      <c r="G262" s="1057"/>
      <c r="H262" s="1057"/>
      <c r="I262" s="1057"/>
      <c r="J262" s="1057"/>
      <c r="K262" s="1057"/>
      <c r="L262" s="1058"/>
      <c r="M262" s="1058"/>
      <c r="N262" s="1058"/>
      <c r="O262" s="1058"/>
    </row>
    <row r="263" spans="3:15">
      <c r="C263" s="997"/>
      <c r="D263" s="997"/>
      <c r="E263" s="997"/>
      <c r="F263" s="1057"/>
      <c r="G263" s="1057"/>
      <c r="H263" s="1057"/>
      <c r="I263" s="1057"/>
      <c r="J263" s="1057"/>
      <c r="K263" s="1057"/>
      <c r="L263" s="1058"/>
      <c r="M263" s="1058"/>
      <c r="N263" s="1058"/>
      <c r="O263" s="1058"/>
    </row>
    <row r="264" spans="3:15">
      <c r="C264" s="997"/>
      <c r="D264" s="997"/>
      <c r="E264" s="997"/>
      <c r="F264" s="1057"/>
      <c r="G264" s="1057"/>
      <c r="H264" s="1057"/>
      <c r="I264" s="1057"/>
      <c r="J264" s="1057"/>
      <c r="K264" s="1057"/>
      <c r="L264" s="1058"/>
      <c r="M264" s="1058"/>
      <c r="N264" s="1058"/>
      <c r="O264" s="1058"/>
    </row>
    <row r="265" spans="3:15">
      <c r="C265" s="997"/>
      <c r="D265" s="997"/>
      <c r="E265" s="997"/>
      <c r="F265" s="1057"/>
      <c r="G265" s="1057"/>
      <c r="H265" s="1057"/>
      <c r="I265" s="1057"/>
      <c r="J265" s="1057"/>
      <c r="K265" s="1057"/>
      <c r="L265" s="1058"/>
      <c r="M265" s="1058"/>
      <c r="N265" s="1058"/>
      <c r="O265" s="1058"/>
    </row>
    <row r="266" spans="3:15">
      <c r="C266" s="997"/>
      <c r="D266" s="997"/>
      <c r="E266" s="997"/>
      <c r="F266" s="1057"/>
      <c r="G266" s="1057"/>
      <c r="H266" s="1057"/>
      <c r="I266" s="1057"/>
      <c r="J266" s="1057"/>
      <c r="K266" s="1057"/>
      <c r="L266" s="1058"/>
      <c r="M266" s="1058"/>
      <c r="N266" s="1058"/>
      <c r="O266" s="1058"/>
    </row>
    <row r="267" spans="3:15">
      <c r="C267" s="997"/>
      <c r="D267" s="997"/>
      <c r="E267" s="997"/>
      <c r="F267" s="1057"/>
      <c r="G267" s="1057"/>
      <c r="H267" s="1057"/>
      <c r="I267" s="1057"/>
      <c r="J267" s="1057"/>
      <c r="K267" s="1057"/>
      <c r="L267" s="1058"/>
      <c r="M267" s="1058"/>
      <c r="N267" s="1058"/>
      <c r="O267" s="1058"/>
    </row>
    <row r="268" spans="3:15">
      <c r="C268" s="997"/>
      <c r="D268" s="997"/>
      <c r="E268" s="997"/>
      <c r="F268" s="1057"/>
      <c r="G268" s="1057"/>
      <c r="H268" s="1057"/>
      <c r="I268" s="1057"/>
      <c r="J268" s="1057"/>
      <c r="K268" s="1057"/>
      <c r="L268" s="1058"/>
      <c r="M268" s="1058"/>
      <c r="N268" s="1058"/>
      <c r="O268" s="1058"/>
    </row>
    <row r="269" spans="3:15">
      <c r="C269" s="997"/>
      <c r="D269" s="997"/>
      <c r="E269" s="997"/>
      <c r="F269" s="1057"/>
      <c r="G269" s="1057"/>
      <c r="H269" s="1057"/>
      <c r="I269" s="1057"/>
      <c r="J269" s="1057"/>
      <c r="K269" s="1057"/>
      <c r="L269" s="1058"/>
      <c r="M269" s="1058"/>
      <c r="N269" s="1058"/>
      <c r="O269" s="1058"/>
    </row>
    <row r="270" spans="3:15">
      <c r="C270" s="997"/>
      <c r="D270" s="997"/>
      <c r="E270" s="997"/>
      <c r="F270" s="1057"/>
      <c r="G270" s="1057"/>
      <c r="H270" s="1057"/>
      <c r="I270" s="1057"/>
      <c r="J270" s="1057"/>
      <c r="K270" s="1057"/>
      <c r="L270" s="1058"/>
      <c r="M270" s="1058"/>
      <c r="N270" s="1058"/>
      <c r="O270" s="1058"/>
    </row>
    <row r="271" spans="3:15">
      <c r="C271" s="997"/>
      <c r="D271" s="997"/>
      <c r="E271" s="997"/>
      <c r="F271" s="1057"/>
      <c r="G271" s="1057"/>
      <c r="H271" s="1057"/>
      <c r="I271" s="1057"/>
      <c r="J271" s="1057"/>
      <c r="K271" s="1057"/>
      <c r="L271" s="1058"/>
      <c r="M271" s="1058"/>
      <c r="N271" s="1058"/>
      <c r="O271" s="1058"/>
    </row>
    <row r="272" spans="3:15">
      <c r="C272" s="997"/>
      <c r="D272" s="997"/>
      <c r="E272" s="997"/>
      <c r="F272" s="1057"/>
      <c r="G272" s="1057"/>
      <c r="H272" s="1057"/>
      <c r="I272" s="1057"/>
      <c r="J272" s="1057"/>
      <c r="K272" s="1057"/>
      <c r="L272" s="1058"/>
      <c r="M272" s="1058"/>
      <c r="N272" s="1058"/>
      <c r="O272" s="1058"/>
    </row>
    <row r="273" spans="3:15">
      <c r="C273" s="997"/>
      <c r="D273" s="997"/>
      <c r="E273" s="997"/>
      <c r="F273" s="1057"/>
      <c r="G273" s="1057"/>
      <c r="H273" s="1057"/>
      <c r="I273" s="1057"/>
      <c r="J273" s="1057"/>
      <c r="K273" s="1057"/>
      <c r="L273" s="1058"/>
      <c r="M273" s="1058"/>
      <c r="N273" s="1058"/>
      <c r="O273" s="1058"/>
    </row>
    <row r="274" spans="3:15">
      <c r="C274" s="997"/>
      <c r="D274" s="997"/>
      <c r="E274" s="997"/>
      <c r="F274" s="1057"/>
      <c r="G274" s="1057"/>
      <c r="H274" s="1057"/>
      <c r="I274" s="1057"/>
      <c r="J274" s="1057"/>
      <c r="K274" s="1057"/>
      <c r="L274" s="1058"/>
      <c r="M274" s="1058"/>
      <c r="N274" s="1058"/>
      <c r="O274" s="1058"/>
    </row>
    <row r="275" spans="3:15">
      <c r="C275" s="997"/>
      <c r="D275" s="997"/>
      <c r="E275" s="997"/>
      <c r="F275" s="1057"/>
      <c r="G275" s="1057"/>
      <c r="H275" s="1057"/>
      <c r="I275" s="1057"/>
      <c r="J275" s="1057"/>
      <c r="K275" s="1057"/>
      <c r="L275" s="1058"/>
      <c r="M275" s="1058"/>
      <c r="N275" s="1058"/>
      <c r="O275" s="1058"/>
    </row>
    <row r="276" spans="3:15">
      <c r="C276" s="997"/>
      <c r="D276" s="997"/>
      <c r="E276" s="997"/>
      <c r="F276" s="1057"/>
      <c r="G276" s="1057"/>
      <c r="H276" s="1057"/>
      <c r="I276" s="1057"/>
      <c r="J276" s="1057"/>
      <c r="K276" s="1057"/>
      <c r="L276" s="1058"/>
      <c r="M276" s="1058"/>
      <c r="N276" s="1058"/>
      <c r="O276" s="1058"/>
    </row>
    <row r="277" spans="3:15">
      <c r="C277" s="997"/>
      <c r="D277" s="997"/>
      <c r="E277" s="997"/>
      <c r="F277" s="1057"/>
      <c r="G277" s="1057"/>
      <c r="H277" s="1057"/>
      <c r="I277" s="1057"/>
      <c r="J277" s="1057"/>
      <c r="K277" s="1057"/>
      <c r="L277" s="1058"/>
      <c r="M277" s="1058"/>
      <c r="N277" s="1058"/>
      <c r="O277" s="1058"/>
    </row>
    <row r="278" spans="3:15">
      <c r="C278" s="997"/>
      <c r="D278" s="997"/>
      <c r="E278" s="997"/>
      <c r="F278" s="1057"/>
      <c r="G278" s="1057"/>
      <c r="H278" s="1057"/>
      <c r="I278" s="1057"/>
      <c r="J278" s="1057"/>
      <c r="K278" s="1057"/>
      <c r="L278" s="1058"/>
      <c r="M278" s="1058"/>
      <c r="N278" s="1058"/>
      <c r="O278" s="1058"/>
    </row>
    <row r="279" spans="3:15">
      <c r="C279" s="997"/>
      <c r="D279" s="997"/>
      <c r="E279" s="997"/>
      <c r="F279" s="1057"/>
      <c r="G279" s="1057"/>
      <c r="H279" s="1057"/>
      <c r="I279" s="1057"/>
      <c r="J279" s="1057"/>
      <c r="K279" s="1057"/>
      <c r="L279" s="1058"/>
      <c r="M279" s="1058"/>
      <c r="N279" s="1058"/>
      <c r="O279" s="1058"/>
    </row>
    <row r="280" spans="3:15">
      <c r="C280" s="997"/>
      <c r="D280" s="997"/>
      <c r="E280" s="997"/>
      <c r="F280" s="1057"/>
      <c r="G280" s="1057"/>
      <c r="H280" s="1057"/>
      <c r="I280" s="1057"/>
      <c r="J280" s="1057"/>
      <c r="K280" s="1057"/>
      <c r="L280" s="1058"/>
      <c r="M280" s="1058"/>
      <c r="N280" s="1058"/>
      <c r="O280" s="1058"/>
    </row>
    <row r="281" spans="3:15">
      <c r="C281" s="997"/>
      <c r="D281" s="997"/>
      <c r="E281" s="997"/>
      <c r="F281" s="1057"/>
      <c r="G281" s="1057"/>
      <c r="H281" s="1057"/>
      <c r="I281" s="1057"/>
      <c r="J281" s="1057"/>
      <c r="K281" s="1057"/>
      <c r="L281" s="1058"/>
      <c r="M281" s="1058"/>
      <c r="N281" s="1058"/>
      <c r="O281" s="1058"/>
    </row>
    <row r="282" spans="3:15">
      <c r="C282" s="997"/>
      <c r="D282" s="997"/>
      <c r="E282" s="997"/>
      <c r="F282" s="1057"/>
      <c r="G282" s="1057"/>
      <c r="H282" s="1057"/>
      <c r="I282" s="1057"/>
      <c r="J282" s="1057"/>
      <c r="K282" s="1057"/>
      <c r="L282" s="1058"/>
      <c r="M282" s="1058"/>
      <c r="N282" s="1058"/>
      <c r="O282" s="1058"/>
    </row>
    <row r="283" spans="3:15">
      <c r="C283" s="997"/>
      <c r="D283" s="997"/>
      <c r="E283" s="997"/>
      <c r="F283" s="1057"/>
      <c r="G283" s="1057"/>
      <c r="H283" s="1057"/>
      <c r="I283" s="1057"/>
      <c r="J283" s="1057"/>
      <c r="K283" s="1057"/>
      <c r="L283" s="1058"/>
      <c r="M283" s="1058"/>
      <c r="N283" s="1058"/>
      <c r="O283" s="1058"/>
    </row>
    <row r="284" spans="3:15">
      <c r="C284" s="997"/>
      <c r="D284" s="997"/>
      <c r="E284" s="997"/>
      <c r="F284" s="1057"/>
      <c r="G284" s="1057"/>
      <c r="H284" s="1057"/>
      <c r="I284" s="1057"/>
      <c r="J284" s="1057"/>
      <c r="K284" s="1057"/>
      <c r="L284" s="1058"/>
      <c r="M284" s="1058"/>
      <c r="N284" s="1058"/>
      <c r="O284" s="1058"/>
    </row>
    <row r="285" spans="3:15">
      <c r="C285" s="997"/>
      <c r="D285" s="997"/>
      <c r="E285" s="997"/>
      <c r="F285" s="1057"/>
      <c r="G285" s="1057"/>
      <c r="H285" s="1057"/>
      <c r="I285" s="1057"/>
      <c r="J285" s="1057"/>
      <c r="K285" s="1057"/>
      <c r="L285" s="1058"/>
      <c r="M285" s="1058"/>
      <c r="N285" s="1058"/>
      <c r="O285" s="1058"/>
    </row>
    <row r="286" spans="3:15">
      <c r="C286" s="997"/>
      <c r="D286" s="997"/>
      <c r="E286" s="997"/>
      <c r="F286" s="1057"/>
      <c r="G286" s="1057"/>
      <c r="H286" s="1057"/>
      <c r="I286" s="1057"/>
      <c r="J286" s="1057"/>
      <c r="K286" s="1057"/>
      <c r="L286" s="1058"/>
      <c r="M286" s="1058"/>
      <c r="N286" s="1058"/>
      <c r="O286" s="1058"/>
    </row>
    <row r="287" spans="3:15">
      <c r="C287" s="997"/>
      <c r="D287" s="997"/>
      <c r="E287" s="997"/>
      <c r="F287" s="1057"/>
      <c r="G287" s="1057"/>
      <c r="H287" s="1057"/>
      <c r="I287" s="1057"/>
      <c r="J287" s="1057"/>
      <c r="K287" s="1057"/>
      <c r="L287" s="1058"/>
      <c r="M287" s="1058"/>
      <c r="N287" s="1058"/>
      <c r="O287" s="1058"/>
    </row>
    <row r="288" spans="3:15">
      <c r="C288" s="997"/>
      <c r="D288" s="997"/>
      <c r="E288" s="997"/>
      <c r="F288" s="1057"/>
      <c r="G288" s="1057"/>
      <c r="H288" s="1057"/>
      <c r="I288" s="1057"/>
      <c r="J288" s="1057"/>
      <c r="K288" s="1057"/>
      <c r="L288" s="1058"/>
      <c r="M288" s="1058"/>
      <c r="N288" s="1058"/>
      <c r="O288" s="1058"/>
    </row>
    <row r="289" spans="3:15">
      <c r="C289" s="997"/>
      <c r="D289" s="997"/>
      <c r="E289" s="997"/>
      <c r="F289" s="1057"/>
      <c r="G289" s="1057"/>
      <c r="H289" s="1057"/>
      <c r="I289" s="1057"/>
      <c r="J289" s="1057"/>
      <c r="K289" s="1057"/>
      <c r="L289" s="1058"/>
      <c r="M289" s="1058"/>
      <c r="N289" s="1058"/>
      <c r="O289" s="1058"/>
    </row>
    <row r="290" spans="3:15">
      <c r="C290" s="997"/>
      <c r="D290" s="997"/>
      <c r="E290" s="997"/>
      <c r="F290" s="1057"/>
      <c r="G290" s="1057"/>
      <c r="H290" s="1057"/>
      <c r="I290" s="1057"/>
      <c r="J290" s="1057"/>
      <c r="K290" s="1057"/>
      <c r="L290" s="1058"/>
      <c r="M290" s="1058"/>
      <c r="N290" s="1058"/>
      <c r="O290" s="1058"/>
    </row>
    <row r="291" spans="3:15">
      <c r="C291" s="997"/>
      <c r="D291" s="997"/>
      <c r="E291" s="997"/>
      <c r="F291" s="1057"/>
      <c r="G291" s="1057"/>
      <c r="H291" s="1057"/>
      <c r="I291" s="1057"/>
      <c r="J291" s="1057"/>
      <c r="K291" s="1057"/>
      <c r="L291" s="1058"/>
      <c r="M291" s="1058"/>
      <c r="N291" s="1058"/>
      <c r="O291" s="1058"/>
    </row>
    <row r="292" spans="3:15">
      <c r="C292" s="997"/>
      <c r="D292" s="997"/>
      <c r="E292" s="997"/>
      <c r="F292" s="1057"/>
      <c r="G292" s="1057"/>
      <c r="H292" s="1057"/>
      <c r="I292" s="1057"/>
      <c r="J292" s="1057"/>
      <c r="K292" s="1057"/>
      <c r="L292" s="1058"/>
      <c r="M292" s="1058"/>
      <c r="N292" s="1058"/>
      <c r="O292" s="1058"/>
    </row>
    <row r="293" spans="3:15">
      <c r="C293" s="997"/>
      <c r="D293" s="997"/>
      <c r="E293" s="997"/>
      <c r="F293" s="1057"/>
      <c r="G293" s="1057"/>
      <c r="H293" s="1057"/>
      <c r="I293" s="1057"/>
      <c r="J293" s="1057"/>
      <c r="K293" s="1057"/>
      <c r="L293" s="1058"/>
      <c r="M293" s="1058"/>
      <c r="N293" s="1058"/>
      <c r="O293" s="1058"/>
    </row>
    <row r="294" spans="3:15">
      <c r="C294" s="997"/>
      <c r="D294" s="997"/>
      <c r="E294" s="997"/>
      <c r="F294" s="1057"/>
      <c r="G294" s="1057"/>
      <c r="H294" s="1057"/>
      <c r="I294" s="1057"/>
      <c r="J294" s="1057"/>
      <c r="K294" s="1057"/>
      <c r="L294" s="1058"/>
      <c r="M294" s="1058"/>
      <c r="N294" s="1058"/>
      <c r="O294" s="1058"/>
    </row>
    <row r="295" spans="3:15">
      <c r="C295" s="997"/>
      <c r="D295" s="997"/>
      <c r="E295" s="997"/>
      <c r="F295" s="1057"/>
      <c r="G295" s="1057"/>
      <c r="H295" s="1057"/>
      <c r="I295" s="1057"/>
      <c r="J295" s="1057"/>
      <c r="K295" s="1057"/>
      <c r="L295" s="1058"/>
      <c r="M295" s="1058"/>
      <c r="N295" s="1058"/>
      <c r="O295" s="1058"/>
    </row>
    <row r="296" spans="3:15">
      <c r="C296" s="997"/>
      <c r="D296" s="997"/>
      <c r="E296" s="997"/>
      <c r="F296" s="1057"/>
      <c r="G296" s="1057"/>
      <c r="H296" s="1057"/>
      <c r="I296" s="1057"/>
      <c r="J296" s="1057"/>
      <c r="K296" s="1057"/>
      <c r="L296" s="1058"/>
      <c r="M296" s="1058"/>
      <c r="N296" s="1058"/>
      <c r="O296" s="1058"/>
    </row>
    <row r="297" spans="3:15">
      <c r="C297" s="997"/>
      <c r="D297" s="997"/>
      <c r="E297" s="997"/>
      <c r="F297" s="1057"/>
      <c r="G297" s="1057"/>
      <c r="H297" s="1057"/>
      <c r="I297" s="1057"/>
      <c r="J297" s="1057"/>
      <c r="K297" s="1057"/>
      <c r="L297" s="1058"/>
      <c r="M297" s="1058"/>
      <c r="N297" s="1058"/>
      <c r="O297" s="1058"/>
    </row>
    <row r="298" spans="3:15">
      <c r="C298" s="997"/>
      <c r="D298" s="997"/>
      <c r="E298" s="997"/>
      <c r="F298" s="1057"/>
      <c r="G298" s="1057"/>
      <c r="H298" s="1057"/>
      <c r="I298" s="1057"/>
      <c r="J298" s="1057"/>
      <c r="K298" s="1057"/>
      <c r="L298" s="1058"/>
      <c r="M298" s="1058"/>
      <c r="N298" s="1058"/>
      <c r="O298" s="1058"/>
    </row>
    <row r="299" spans="3:15">
      <c r="C299" s="997"/>
      <c r="D299" s="997"/>
      <c r="E299" s="997"/>
      <c r="F299" s="1057"/>
      <c r="G299" s="1057"/>
      <c r="H299" s="1057"/>
      <c r="I299" s="1057"/>
      <c r="J299" s="1057"/>
      <c r="K299" s="1057"/>
      <c r="L299" s="1058"/>
      <c r="M299" s="1058"/>
      <c r="N299" s="1058"/>
      <c r="O299" s="1058"/>
    </row>
    <row r="300" spans="3:15">
      <c r="C300" s="997"/>
      <c r="D300" s="997"/>
      <c r="E300" s="997"/>
      <c r="F300" s="1057"/>
      <c r="G300" s="1057"/>
      <c r="H300" s="1057"/>
      <c r="I300" s="1057"/>
      <c r="J300" s="1057"/>
      <c r="K300" s="1057"/>
      <c r="L300" s="1058"/>
      <c r="M300" s="1058"/>
      <c r="N300" s="1058"/>
      <c r="O300" s="1058"/>
    </row>
    <row r="301" spans="3:15">
      <c r="C301" s="997"/>
      <c r="D301" s="997"/>
      <c r="E301" s="997"/>
      <c r="F301" s="1057"/>
      <c r="G301" s="1057"/>
      <c r="H301" s="1057"/>
      <c r="I301" s="1057"/>
      <c r="J301" s="1057"/>
      <c r="K301" s="1057"/>
      <c r="L301" s="1058"/>
      <c r="M301" s="1058"/>
      <c r="N301" s="1058"/>
      <c r="O301" s="1058"/>
    </row>
    <row r="302" spans="3:15">
      <c r="C302" s="997"/>
      <c r="D302" s="997"/>
      <c r="E302" s="997"/>
      <c r="F302" s="1057"/>
      <c r="G302" s="1057"/>
      <c r="H302" s="1057"/>
      <c r="I302" s="1057"/>
      <c r="J302" s="1057"/>
      <c r="K302" s="1057"/>
      <c r="L302" s="1058"/>
      <c r="M302" s="1058"/>
      <c r="N302" s="1058"/>
      <c r="O302" s="1058"/>
    </row>
    <row r="303" spans="3:15">
      <c r="C303" s="997"/>
      <c r="D303" s="997"/>
      <c r="E303" s="997"/>
      <c r="F303" s="1057"/>
      <c r="G303" s="1057"/>
      <c r="H303" s="1057"/>
      <c r="I303" s="1057"/>
      <c r="J303" s="1057"/>
      <c r="K303" s="1057"/>
      <c r="L303" s="1058"/>
      <c r="M303" s="1058"/>
      <c r="N303" s="1058"/>
      <c r="O303" s="1058"/>
    </row>
    <row r="304" spans="3:15">
      <c r="C304" s="997"/>
      <c r="D304" s="997"/>
      <c r="E304" s="997"/>
      <c r="F304" s="1057"/>
      <c r="G304" s="1057"/>
      <c r="H304" s="1057"/>
      <c r="I304" s="1057"/>
      <c r="J304" s="1057"/>
      <c r="K304" s="1057"/>
      <c r="L304" s="1058"/>
      <c r="M304" s="1058"/>
      <c r="N304" s="1058"/>
      <c r="O304" s="1058"/>
    </row>
    <row r="305" spans="3:15">
      <c r="C305" s="997"/>
      <c r="D305" s="997"/>
      <c r="E305" s="997"/>
      <c r="F305" s="1057"/>
      <c r="G305" s="1057"/>
      <c r="H305" s="1057"/>
      <c r="I305" s="1057"/>
      <c r="J305" s="1057"/>
      <c r="K305" s="1057"/>
      <c r="L305" s="1058"/>
      <c r="M305" s="1058"/>
      <c r="N305" s="1058"/>
      <c r="O305" s="1058"/>
    </row>
    <row r="306" spans="3:15">
      <c r="C306" s="997"/>
      <c r="D306" s="997"/>
      <c r="E306" s="997"/>
      <c r="F306" s="1057"/>
      <c r="G306" s="1057"/>
      <c r="H306" s="1057"/>
      <c r="I306" s="1057"/>
      <c r="J306" s="1057"/>
      <c r="K306" s="1057"/>
      <c r="L306" s="1058"/>
      <c r="M306" s="1058"/>
      <c r="N306" s="1058"/>
      <c r="O306" s="1058"/>
    </row>
    <row r="307" spans="3:15">
      <c r="C307" s="997"/>
      <c r="D307" s="997"/>
      <c r="E307" s="997"/>
      <c r="F307" s="1057"/>
      <c r="G307" s="1057"/>
      <c r="H307" s="1057"/>
      <c r="I307" s="1057"/>
      <c r="J307" s="1057"/>
      <c r="K307" s="1057"/>
      <c r="L307" s="1058"/>
      <c r="M307" s="1058"/>
      <c r="N307" s="1058"/>
      <c r="O307" s="1058"/>
    </row>
    <row r="308" spans="3:15">
      <c r="C308" s="997"/>
      <c r="D308" s="997"/>
      <c r="E308" s="997"/>
      <c r="F308" s="1057"/>
      <c r="G308" s="1057"/>
      <c r="H308" s="1057"/>
      <c r="I308" s="1057"/>
      <c r="J308" s="1057"/>
      <c r="K308" s="1057"/>
      <c r="L308" s="1058"/>
      <c r="M308" s="1058"/>
      <c r="N308" s="1058"/>
      <c r="O308" s="1058"/>
    </row>
    <row r="309" spans="3:15">
      <c r="C309" s="997"/>
      <c r="D309" s="997"/>
      <c r="E309" s="997"/>
      <c r="F309" s="1057"/>
      <c r="G309" s="1057"/>
      <c r="H309" s="1057"/>
      <c r="I309" s="1057"/>
      <c r="J309" s="1057"/>
      <c r="K309" s="1057"/>
      <c r="L309" s="1058"/>
      <c r="M309" s="1058"/>
      <c r="N309" s="1058"/>
      <c r="O309" s="1058"/>
    </row>
    <row r="310" spans="3:15">
      <c r="C310" s="997"/>
      <c r="D310" s="997"/>
      <c r="E310" s="997"/>
      <c r="F310" s="1057"/>
      <c r="G310" s="1057"/>
      <c r="H310" s="1057"/>
      <c r="I310" s="1057"/>
      <c r="J310" s="1057"/>
      <c r="K310" s="1057"/>
      <c r="L310" s="1058"/>
      <c r="M310" s="1058"/>
      <c r="N310" s="1058"/>
      <c r="O310" s="1058"/>
    </row>
    <row r="311" spans="3:15">
      <c r="C311" s="997"/>
      <c r="D311" s="997"/>
      <c r="E311" s="997"/>
      <c r="F311" s="1057"/>
      <c r="G311" s="1057"/>
      <c r="H311" s="1057"/>
      <c r="I311" s="1057"/>
      <c r="J311" s="1057"/>
      <c r="K311" s="1057"/>
      <c r="L311" s="1058"/>
      <c r="M311" s="1058"/>
      <c r="N311" s="1058"/>
      <c r="O311" s="1058"/>
    </row>
    <row r="312" spans="3:15">
      <c r="C312" s="997"/>
      <c r="D312" s="997"/>
      <c r="E312" s="997"/>
      <c r="F312" s="1057"/>
      <c r="G312" s="1057"/>
      <c r="H312" s="1057"/>
      <c r="I312" s="1057"/>
      <c r="J312" s="1057"/>
      <c r="K312" s="1057"/>
      <c r="L312" s="1058"/>
      <c r="M312" s="1058"/>
      <c r="N312" s="1058"/>
      <c r="O312" s="1058"/>
    </row>
    <row r="313" spans="3:15">
      <c r="C313" s="997"/>
      <c r="D313" s="997"/>
      <c r="E313" s="997"/>
      <c r="F313" s="1057"/>
      <c r="G313" s="1057"/>
      <c r="H313" s="1057"/>
      <c r="I313" s="1057"/>
      <c r="J313" s="1057"/>
      <c r="K313" s="1057"/>
      <c r="L313" s="1058"/>
      <c r="M313" s="1058"/>
      <c r="N313" s="1058"/>
      <c r="O313" s="1058"/>
    </row>
    <row r="314" spans="3:15">
      <c r="C314" s="997"/>
      <c r="D314" s="997"/>
      <c r="E314" s="997"/>
      <c r="F314" s="1057"/>
      <c r="G314" s="1057"/>
      <c r="H314" s="1057"/>
      <c r="I314" s="1057"/>
      <c r="J314" s="1057"/>
      <c r="K314" s="1057"/>
      <c r="L314" s="1058"/>
      <c r="M314" s="1058"/>
      <c r="N314" s="1058"/>
      <c r="O314" s="1058"/>
    </row>
    <row r="315" spans="3:15">
      <c r="C315" s="997"/>
      <c r="D315" s="997"/>
      <c r="E315" s="997"/>
      <c r="F315" s="1057"/>
      <c r="G315" s="1057"/>
      <c r="H315" s="1057"/>
      <c r="I315" s="1057"/>
      <c r="J315" s="1057"/>
      <c r="K315" s="1057"/>
      <c r="L315" s="1058"/>
      <c r="M315" s="1058"/>
      <c r="N315" s="1058"/>
      <c r="O315" s="1058"/>
    </row>
    <row r="316" spans="3:15">
      <c r="C316" s="997"/>
      <c r="D316" s="997"/>
      <c r="E316" s="997"/>
      <c r="F316" s="1057"/>
      <c r="G316" s="1057"/>
      <c r="H316" s="1057"/>
      <c r="I316" s="1057"/>
      <c r="J316" s="1057"/>
      <c r="K316" s="1057"/>
      <c r="L316" s="1058"/>
      <c r="M316" s="1058"/>
      <c r="N316" s="1058"/>
      <c r="O316" s="1058"/>
    </row>
    <row r="317" spans="3:15">
      <c r="C317" s="997"/>
      <c r="D317" s="997"/>
      <c r="E317" s="997"/>
      <c r="F317" s="1057"/>
      <c r="G317" s="1057"/>
      <c r="H317" s="1057"/>
      <c r="I317" s="1057"/>
      <c r="J317" s="1057"/>
      <c r="K317" s="1057"/>
      <c r="L317" s="1058"/>
      <c r="M317" s="1058"/>
      <c r="N317" s="1058"/>
      <c r="O317" s="1058"/>
    </row>
    <row r="318" spans="3:15">
      <c r="C318" s="997"/>
      <c r="D318" s="997"/>
      <c r="E318" s="997"/>
      <c r="F318" s="1057"/>
      <c r="G318" s="1057"/>
      <c r="H318" s="1057"/>
      <c r="I318" s="1057"/>
      <c r="J318" s="1057"/>
      <c r="K318" s="1057"/>
      <c r="L318" s="1058"/>
      <c r="M318" s="1058"/>
      <c r="N318" s="1058"/>
      <c r="O318" s="1058"/>
    </row>
    <row r="319" spans="3:15">
      <c r="C319" s="997"/>
      <c r="D319" s="997"/>
      <c r="E319" s="997"/>
      <c r="F319" s="1057"/>
      <c r="G319" s="1057"/>
      <c r="H319" s="1057"/>
      <c r="I319" s="1057"/>
      <c r="J319" s="1057"/>
      <c r="K319" s="1057"/>
      <c r="L319" s="1058"/>
      <c r="M319" s="1058"/>
      <c r="N319" s="1058"/>
      <c r="O319" s="1058"/>
    </row>
    <row r="320" spans="3:15">
      <c r="C320" s="997"/>
      <c r="D320" s="997"/>
      <c r="E320" s="997"/>
      <c r="F320" s="1057"/>
      <c r="G320" s="1057"/>
      <c r="H320" s="1057"/>
      <c r="I320" s="1057"/>
      <c r="J320" s="1057"/>
      <c r="K320" s="1057"/>
      <c r="L320" s="1058"/>
      <c r="M320" s="1058"/>
      <c r="N320" s="1058"/>
      <c r="O320" s="1058"/>
    </row>
    <row r="321" spans="3:15">
      <c r="C321" s="997"/>
      <c r="D321" s="997"/>
      <c r="E321" s="997"/>
      <c r="F321" s="1057"/>
      <c r="G321" s="1057"/>
      <c r="H321" s="1057"/>
      <c r="I321" s="1057"/>
      <c r="J321" s="1057"/>
      <c r="K321" s="1057"/>
      <c r="L321" s="1058"/>
      <c r="M321" s="1058"/>
      <c r="N321" s="1058"/>
      <c r="O321" s="1058"/>
    </row>
    <row r="322" spans="3:15">
      <c r="C322" s="997"/>
      <c r="D322" s="997"/>
      <c r="E322" s="997"/>
      <c r="F322" s="1057"/>
      <c r="G322" s="1057"/>
      <c r="H322" s="1057"/>
      <c r="I322" s="1057"/>
      <c r="J322" s="1057"/>
      <c r="K322" s="1057"/>
      <c r="L322" s="1058"/>
      <c r="M322" s="1058"/>
      <c r="N322" s="1058"/>
      <c r="O322" s="1058"/>
    </row>
    <row r="323" spans="3:15">
      <c r="C323" s="997"/>
      <c r="D323" s="997"/>
      <c r="E323" s="997"/>
      <c r="F323" s="1057"/>
      <c r="G323" s="1057"/>
      <c r="H323" s="1057"/>
      <c r="I323" s="1057"/>
      <c r="J323" s="1057"/>
      <c r="K323" s="1057"/>
      <c r="L323" s="1058"/>
      <c r="M323" s="1058"/>
      <c r="N323" s="1058"/>
      <c r="O323" s="1058"/>
    </row>
    <row r="324" spans="3:15">
      <c r="C324" s="997"/>
      <c r="D324" s="997"/>
      <c r="E324" s="997"/>
      <c r="F324" s="1057"/>
      <c r="G324" s="1057"/>
      <c r="H324" s="1057"/>
      <c r="I324" s="1057"/>
      <c r="J324" s="1057"/>
      <c r="K324" s="1057"/>
      <c r="L324" s="1058"/>
      <c r="M324" s="1058"/>
      <c r="N324" s="1058"/>
      <c r="O324" s="1058"/>
    </row>
    <row r="325" spans="3:15">
      <c r="C325" s="997"/>
      <c r="D325" s="997"/>
      <c r="E325" s="997"/>
      <c r="F325" s="1057"/>
      <c r="G325" s="1057"/>
      <c r="H325" s="1057"/>
      <c r="I325" s="1057"/>
      <c r="J325" s="1057"/>
      <c r="K325" s="1057"/>
      <c r="L325" s="1058"/>
      <c r="M325" s="1058"/>
      <c r="N325" s="1058"/>
      <c r="O325" s="1058"/>
    </row>
    <row r="326" spans="3:15">
      <c r="C326" s="997"/>
      <c r="D326" s="997"/>
      <c r="E326" s="997"/>
      <c r="F326" s="1057"/>
      <c r="G326" s="1057"/>
      <c r="H326" s="1057"/>
      <c r="I326" s="1057"/>
      <c r="J326" s="1057"/>
      <c r="K326" s="1057"/>
      <c r="L326" s="1058"/>
      <c r="M326" s="1058"/>
      <c r="N326" s="1058"/>
      <c r="O326" s="1058"/>
    </row>
    <row r="327" spans="3:15">
      <c r="C327" s="997"/>
      <c r="D327" s="997"/>
      <c r="E327" s="997"/>
      <c r="F327" s="1057"/>
      <c r="G327" s="1057"/>
      <c r="H327" s="1057"/>
      <c r="I327" s="1057"/>
      <c r="J327" s="1057"/>
      <c r="K327" s="1057"/>
      <c r="L327" s="1058"/>
      <c r="M327" s="1058"/>
      <c r="N327" s="1058"/>
      <c r="O327" s="1058"/>
    </row>
    <row r="328" spans="3:15">
      <c r="C328" s="997"/>
      <c r="D328" s="997"/>
      <c r="E328" s="997"/>
      <c r="F328" s="1057"/>
      <c r="G328" s="1057"/>
      <c r="H328" s="1057"/>
      <c r="I328" s="1057"/>
      <c r="J328" s="1057"/>
      <c r="K328" s="1057"/>
      <c r="L328" s="1058"/>
      <c r="M328" s="1058"/>
      <c r="N328" s="1058"/>
      <c r="O328" s="1058"/>
    </row>
    <row r="329" spans="3:15">
      <c r="C329" s="997"/>
      <c r="D329" s="997"/>
      <c r="E329" s="997"/>
      <c r="F329" s="1057"/>
      <c r="G329" s="1057"/>
      <c r="H329" s="1057"/>
      <c r="I329" s="1057"/>
      <c r="J329" s="1057"/>
      <c r="K329" s="1057"/>
      <c r="L329" s="1058"/>
      <c r="M329" s="1058"/>
      <c r="N329" s="1058"/>
      <c r="O329" s="1058"/>
    </row>
    <row r="330" spans="3:15">
      <c r="C330" s="997"/>
      <c r="D330" s="997"/>
      <c r="E330" s="997"/>
      <c r="F330" s="1057"/>
      <c r="G330" s="1057"/>
      <c r="H330" s="1057"/>
      <c r="I330" s="1057"/>
      <c r="J330" s="1057"/>
      <c r="K330" s="1057"/>
      <c r="L330" s="1058"/>
      <c r="M330" s="1058"/>
      <c r="N330" s="1058"/>
      <c r="O330" s="1058"/>
    </row>
    <row r="331" spans="3:15">
      <c r="C331" s="997"/>
      <c r="D331" s="997"/>
      <c r="E331" s="997"/>
      <c r="F331" s="1057"/>
      <c r="G331" s="1057"/>
      <c r="H331" s="1057"/>
      <c r="I331" s="1057"/>
      <c r="J331" s="1057"/>
      <c r="K331" s="1057"/>
      <c r="L331" s="1058"/>
      <c r="M331" s="1058"/>
      <c r="N331" s="1058"/>
      <c r="O331" s="1058"/>
    </row>
    <row r="332" spans="3:15">
      <c r="C332" s="997"/>
      <c r="D332" s="997"/>
      <c r="E332" s="997"/>
      <c r="F332" s="1057"/>
      <c r="G332" s="1057"/>
      <c r="H332" s="1057"/>
      <c r="I332" s="1057"/>
      <c r="J332" s="1057"/>
      <c r="K332" s="1057"/>
      <c r="L332" s="1058"/>
      <c r="M332" s="1058"/>
      <c r="N332" s="1058"/>
      <c r="O332" s="1058"/>
    </row>
    <row r="333" spans="3:15">
      <c r="C333" s="997"/>
      <c r="D333" s="997"/>
      <c r="E333" s="997"/>
      <c r="F333" s="1057"/>
      <c r="G333" s="1057"/>
      <c r="H333" s="1057"/>
      <c r="I333" s="1057"/>
      <c r="J333" s="1057"/>
      <c r="K333" s="1057"/>
      <c r="L333" s="1058"/>
      <c r="M333" s="1058"/>
      <c r="N333" s="1058"/>
      <c r="O333" s="1058"/>
    </row>
    <row r="334" spans="3:15">
      <c r="C334" s="997"/>
      <c r="D334" s="997"/>
      <c r="E334" s="997"/>
      <c r="F334" s="1057"/>
      <c r="G334" s="1057"/>
      <c r="H334" s="1057"/>
      <c r="I334" s="1057"/>
      <c r="J334" s="1057"/>
      <c r="K334" s="1057"/>
      <c r="L334" s="1058"/>
      <c r="M334" s="1058"/>
      <c r="N334" s="1058"/>
      <c r="O334" s="1058"/>
    </row>
    <row r="335" spans="3:15">
      <c r="C335" s="997"/>
      <c r="D335" s="997"/>
      <c r="E335" s="997"/>
      <c r="F335" s="1057"/>
      <c r="G335" s="1057"/>
      <c r="H335" s="1057"/>
      <c r="I335" s="1057"/>
      <c r="J335" s="1057"/>
      <c r="K335" s="1057"/>
      <c r="L335" s="1058"/>
      <c r="M335" s="1058"/>
      <c r="N335" s="1058"/>
      <c r="O335" s="1058"/>
    </row>
    <row r="336" spans="3:15">
      <c r="C336" s="997"/>
      <c r="D336" s="997"/>
      <c r="E336" s="997"/>
      <c r="F336" s="1057"/>
      <c r="G336" s="1057"/>
      <c r="H336" s="1057"/>
      <c r="I336" s="1057"/>
      <c r="J336" s="1057"/>
      <c r="K336" s="1057"/>
      <c r="L336" s="1058"/>
      <c r="M336" s="1058"/>
      <c r="N336" s="1058"/>
      <c r="O336" s="1058"/>
    </row>
    <row r="337" spans="3:15">
      <c r="C337" s="997"/>
      <c r="D337" s="997"/>
      <c r="E337" s="997"/>
      <c r="F337" s="1057"/>
      <c r="G337" s="1057"/>
      <c r="H337" s="1057"/>
      <c r="I337" s="1057"/>
      <c r="J337" s="1057"/>
      <c r="K337" s="1057"/>
      <c r="L337" s="1058"/>
      <c r="M337" s="1058"/>
      <c r="N337" s="1058"/>
      <c r="O337" s="1058"/>
    </row>
    <row r="338" spans="3:15">
      <c r="C338" s="997"/>
      <c r="D338" s="997"/>
      <c r="E338" s="997"/>
      <c r="F338" s="1057"/>
      <c r="G338" s="1057"/>
      <c r="H338" s="1057"/>
      <c r="I338" s="1057"/>
      <c r="J338" s="1057"/>
      <c r="K338" s="1057"/>
      <c r="L338" s="1058"/>
      <c r="M338" s="1058"/>
      <c r="N338" s="1058"/>
      <c r="O338" s="1058"/>
    </row>
    <row r="339" spans="3:15">
      <c r="F339" s="1057"/>
      <c r="G339" s="1057"/>
      <c r="H339" s="1057"/>
      <c r="I339" s="1057"/>
      <c r="J339" s="1057"/>
      <c r="K339" s="1057"/>
      <c r="L339" s="1058"/>
      <c r="M339" s="1058"/>
      <c r="N339" s="1058"/>
      <c r="O339" s="1058"/>
    </row>
  </sheetData>
  <mergeCells count="8">
    <mergeCell ref="C74:AD74"/>
    <mergeCell ref="C75:AD75"/>
    <mergeCell ref="F1:AD1"/>
    <mergeCell ref="AB3:AD3"/>
    <mergeCell ref="F6:X6"/>
    <mergeCell ref="Z6:AD6"/>
    <mergeCell ref="C35:D35"/>
    <mergeCell ref="C59:D5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R68"/>
  <sheetViews>
    <sheetView zoomScaleNormal="100" workbookViewId="0"/>
  </sheetViews>
  <sheetFormatPr defaultRowHeight="12.75"/>
  <cols>
    <col min="1" max="1" width="1" style="151" customWidth="1"/>
    <col min="2" max="2" width="2.5703125" style="151" customWidth="1"/>
    <col min="3" max="3" width="2.42578125" style="151" customWidth="1"/>
    <col min="4" max="4" width="11" style="151" customWidth="1"/>
    <col min="5" max="5" width="1.140625" style="151" customWidth="1"/>
    <col min="6" max="6" width="16" style="151" customWidth="1"/>
    <col min="7" max="7" width="0.5703125" style="151" customWidth="1"/>
    <col min="8" max="8" width="16" style="151" customWidth="1"/>
    <col min="9" max="9" width="0.5703125" style="151" customWidth="1"/>
    <col min="10" max="12" width="15.7109375" style="151" customWidth="1"/>
    <col min="13" max="13" width="0.85546875" style="151" customWidth="1"/>
    <col min="14" max="14" width="2.5703125" style="151" customWidth="1"/>
    <col min="15" max="15" width="1" style="151" customWidth="1"/>
    <col min="16" max="16" width="9.140625" style="388"/>
    <col min="17" max="245" width="9.140625" style="151"/>
    <col min="246" max="246" width="1" style="151" customWidth="1"/>
    <col min="247" max="247" width="2.5703125" style="151" customWidth="1"/>
    <col min="248" max="248" width="2.42578125" style="151" customWidth="1"/>
    <col min="249" max="249" width="11.42578125" style="151" customWidth="1"/>
    <col min="250" max="250" width="1.140625" style="151" customWidth="1"/>
    <col min="251" max="251" width="12.85546875" style="151" customWidth="1"/>
    <col min="252" max="252" width="1.140625" style="151" customWidth="1"/>
    <col min="253" max="254" width="12.85546875" style="151" customWidth="1"/>
    <col min="255" max="255" width="1.140625" style="151" customWidth="1"/>
    <col min="256" max="258" width="12.85546875" style="151" customWidth="1"/>
    <col min="259" max="259" width="0.85546875" style="151" customWidth="1"/>
    <col min="260" max="260" width="2.5703125" style="151" customWidth="1"/>
    <col min="261" max="261" width="1" style="151" customWidth="1"/>
    <col min="262" max="501" width="9.140625" style="151"/>
    <col min="502" max="502" width="1" style="151" customWidth="1"/>
    <col min="503" max="503" width="2.5703125" style="151" customWidth="1"/>
    <col min="504" max="504" width="2.42578125" style="151" customWidth="1"/>
    <col min="505" max="505" width="11.42578125" style="151" customWidth="1"/>
    <col min="506" max="506" width="1.140625" style="151" customWidth="1"/>
    <col min="507" max="507" width="12.85546875" style="151" customWidth="1"/>
    <col min="508" max="508" width="1.140625" style="151" customWidth="1"/>
    <col min="509" max="510" width="12.85546875" style="151" customWidth="1"/>
    <col min="511" max="511" width="1.140625" style="151" customWidth="1"/>
    <col min="512" max="514" width="12.85546875" style="151" customWidth="1"/>
    <col min="515" max="515" width="0.85546875" style="151" customWidth="1"/>
    <col min="516" max="516" width="2.5703125" style="151" customWidth="1"/>
    <col min="517" max="517" width="1" style="151" customWidth="1"/>
    <col min="518" max="757" width="9.140625" style="151"/>
    <col min="758" max="758" width="1" style="151" customWidth="1"/>
    <col min="759" max="759" width="2.5703125" style="151" customWidth="1"/>
    <col min="760" max="760" width="2.42578125" style="151" customWidth="1"/>
    <col min="761" max="761" width="11.42578125" style="151" customWidth="1"/>
    <col min="762" max="762" width="1.140625" style="151" customWidth="1"/>
    <col min="763" max="763" width="12.85546875" style="151" customWidth="1"/>
    <col min="764" max="764" width="1.140625" style="151" customWidth="1"/>
    <col min="765" max="766" width="12.85546875" style="151" customWidth="1"/>
    <col min="767" max="767" width="1.140625" style="151" customWidth="1"/>
    <col min="768" max="770" width="12.85546875" style="151" customWidth="1"/>
    <col min="771" max="771" width="0.85546875" style="151" customWidth="1"/>
    <col min="772" max="772" width="2.5703125" style="151" customWidth="1"/>
    <col min="773" max="773" width="1" style="151" customWidth="1"/>
    <col min="774" max="1013" width="9.140625" style="151"/>
    <col min="1014" max="1014" width="1" style="151" customWidth="1"/>
    <col min="1015" max="1015" width="2.5703125" style="151" customWidth="1"/>
    <col min="1016" max="1016" width="2.42578125" style="151" customWidth="1"/>
    <col min="1017" max="1017" width="11.42578125" style="151" customWidth="1"/>
    <col min="1018" max="1018" width="1.140625" style="151" customWidth="1"/>
    <col min="1019" max="1019" width="12.85546875" style="151" customWidth="1"/>
    <col min="1020" max="1020" width="1.140625" style="151" customWidth="1"/>
    <col min="1021" max="1022" width="12.85546875" style="151" customWidth="1"/>
    <col min="1023" max="1023" width="1.140625" style="151" customWidth="1"/>
    <col min="1024" max="1026" width="12.85546875" style="151" customWidth="1"/>
    <col min="1027" max="1027" width="0.85546875" style="151" customWidth="1"/>
    <col min="1028" max="1028" width="2.5703125" style="151" customWidth="1"/>
    <col min="1029" max="1029" width="1" style="151" customWidth="1"/>
    <col min="1030" max="1269" width="9.140625" style="151"/>
    <col min="1270" max="1270" width="1" style="151" customWidth="1"/>
    <col min="1271" max="1271" width="2.5703125" style="151" customWidth="1"/>
    <col min="1272" max="1272" width="2.42578125" style="151" customWidth="1"/>
    <col min="1273" max="1273" width="11.42578125" style="151" customWidth="1"/>
    <col min="1274" max="1274" width="1.140625" style="151" customWidth="1"/>
    <col min="1275" max="1275" width="12.85546875" style="151" customWidth="1"/>
    <col min="1276" max="1276" width="1.140625" style="151" customWidth="1"/>
    <col min="1277" max="1278" width="12.85546875" style="151" customWidth="1"/>
    <col min="1279" max="1279" width="1.140625" style="151" customWidth="1"/>
    <col min="1280" max="1282" width="12.85546875" style="151" customWidth="1"/>
    <col min="1283" max="1283" width="0.85546875" style="151" customWidth="1"/>
    <col min="1284" max="1284" width="2.5703125" style="151" customWidth="1"/>
    <col min="1285" max="1285" width="1" style="151" customWidth="1"/>
    <col min="1286" max="1525" width="9.140625" style="151"/>
    <col min="1526" max="1526" width="1" style="151" customWidth="1"/>
    <col min="1527" max="1527" width="2.5703125" style="151" customWidth="1"/>
    <col min="1528" max="1528" width="2.42578125" style="151" customWidth="1"/>
    <col min="1529" max="1529" width="11.42578125" style="151" customWidth="1"/>
    <col min="1530" max="1530" width="1.140625" style="151" customWidth="1"/>
    <col min="1531" max="1531" width="12.85546875" style="151" customWidth="1"/>
    <col min="1532" max="1532" width="1.140625" style="151" customWidth="1"/>
    <col min="1533" max="1534" width="12.85546875" style="151" customWidth="1"/>
    <col min="1535" max="1535" width="1.140625" style="151" customWidth="1"/>
    <col min="1536" max="1538" width="12.85546875" style="151" customWidth="1"/>
    <col min="1539" max="1539" width="0.85546875" style="151" customWidth="1"/>
    <col min="1540" max="1540" width="2.5703125" style="151" customWidth="1"/>
    <col min="1541" max="1541" width="1" style="151" customWidth="1"/>
    <col min="1542" max="1781" width="9.140625" style="151"/>
    <col min="1782" max="1782" width="1" style="151" customWidth="1"/>
    <col min="1783" max="1783" width="2.5703125" style="151" customWidth="1"/>
    <col min="1784" max="1784" width="2.42578125" style="151" customWidth="1"/>
    <col min="1785" max="1785" width="11.42578125" style="151" customWidth="1"/>
    <col min="1786" max="1786" width="1.140625" style="151" customWidth="1"/>
    <col min="1787" max="1787" width="12.85546875" style="151" customWidth="1"/>
    <col min="1788" max="1788" width="1.140625" style="151" customWidth="1"/>
    <col min="1789" max="1790" width="12.85546875" style="151" customWidth="1"/>
    <col min="1791" max="1791" width="1.140625" style="151" customWidth="1"/>
    <col min="1792" max="1794" width="12.85546875" style="151" customWidth="1"/>
    <col min="1795" max="1795" width="0.85546875" style="151" customWidth="1"/>
    <col min="1796" max="1796" width="2.5703125" style="151" customWidth="1"/>
    <col min="1797" max="1797" width="1" style="151" customWidth="1"/>
    <col min="1798" max="2037" width="9.140625" style="151"/>
    <col min="2038" max="2038" width="1" style="151" customWidth="1"/>
    <col min="2039" max="2039" width="2.5703125" style="151" customWidth="1"/>
    <col min="2040" max="2040" width="2.42578125" style="151" customWidth="1"/>
    <col min="2041" max="2041" width="11.42578125" style="151" customWidth="1"/>
    <col min="2042" max="2042" width="1.140625" style="151" customWidth="1"/>
    <col min="2043" max="2043" width="12.85546875" style="151" customWidth="1"/>
    <col min="2044" max="2044" width="1.140625" style="151" customWidth="1"/>
    <col min="2045" max="2046" width="12.85546875" style="151" customWidth="1"/>
    <col min="2047" max="2047" width="1.140625" style="151" customWidth="1"/>
    <col min="2048" max="2050" width="12.85546875" style="151" customWidth="1"/>
    <col min="2051" max="2051" width="0.85546875" style="151" customWidth="1"/>
    <col min="2052" max="2052" width="2.5703125" style="151" customWidth="1"/>
    <col min="2053" max="2053" width="1" style="151" customWidth="1"/>
    <col min="2054" max="2293" width="9.140625" style="151"/>
    <col min="2294" max="2294" width="1" style="151" customWidth="1"/>
    <col min="2295" max="2295" width="2.5703125" style="151" customWidth="1"/>
    <col min="2296" max="2296" width="2.42578125" style="151" customWidth="1"/>
    <col min="2297" max="2297" width="11.42578125" style="151" customWidth="1"/>
    <col min="2298" max="2298" width="1.140625" style="151" customWidth="1"/>
    <col min="2299" max="2299" width="12.85546875" style="151" customWidth="1"/>
    <col min="2300" max="2300" width="1.140625" style="151" customWidth="1"/>
    <col min="2301" max="2302" width="12.85546875" style="151" customWidth="1"/>
    <col min="2303" max="2303" width="1.140625" style="151" customWidth="1"/>
    <col min="2304" max="2306" width="12.85546875" style="151" customWidth="1"/>
    <col min="2307" max="2307" width="0.85546875" style="151" customWidth="1"/>
    <col min="2308" max="2308" width="2.5703125" style="151" customWidth="1"/>
    <col min="2309" max="2309" width="1" style="151" customWidth="1"/>
    <col min="2310" max="2549" width="9.140625" style="151"/>
    <col min="2550" max="2550" width="1" style="151" customWidth="1"/>
    <col min="2551" max="2551" width="2.5703125" style="151" customWidth="1"/>
    <col min="2552" max="2552" width="2.42578125" style="151" customWidth="1"/>
    <col min="2553" max="2553" width="11.42578125" style="151" customWidth="1"/>
    <col min="2554" max="2554" width="1.140625" style="151" customWidth="1"/>
    <col min="2555" max="2555" width="12.85546875" style="151" customWidth="1"/>
    <col min="2556" max="2556" width="1.140625" style="151" customWidth="1"/>
    <col min="2557" max="2558" width="12.85546875" style="151" customWidth="1"/>
    <col min="2559" max="2559" width="1.140625" style="151" customWidth="1"/>
    <col min="2560" max="2562" width="12.85546875" style="151" customWidth="1"/>
    <col min="2563" max="2563" width="0.85546875" style="151" customWidth="1"/>
    <col min="2564" max="2564" width="2.5703125" style="151" customWidth="1"/>
    <col min="2565" max="2565" width="1" style="151" customWidth="1"/>
    <col min="2566" max="2805" width="9.140625" style="151"/>
    <col min="2806" max="2806" width="1" style="151" customWidth="1"/>
    <col min="2807" max="2807" width="2.5703125" style="151" customWidth="1"/>
    <col min="2808" max="2808" width="2.42578125" style="151" customWidth="1"/>
    <col min="2809" max="2809" width="11.42578125" style="151" customWidth="1"/>
    <col min="2810" max="2810" width="1.140625" style="151" customWidth="1"/>
    <col min="2811" max="2811" width="12.85546875" style="151" customWidth="1"/>
    <col min="2812" max="2812" width="1.140625" style="151" customWidth="1"/>
    <col min="2813" max="2814" width="12.85546875" style="151" customWidth="1"/>
    <col min="2815" max="2815" width="1.140625" style="151" customWidth="1"/>
    <col min="2816" max="2818" width="12.85546875" style="151" customWidth="1"/>
    <col min="2819" max="2819" width="0.85546875" style="151" customWidth="1"/>
    <col min="2820" max="2820" width="2.5703125" style="151" customWidth="1"/>
    <col min="2821" max="2821" width="1" style="151" customWidth="1"/>
    <col min="2822" max="3061" width="9.140625" style="151"/>
    <col min="3062" max="3062" width="1" style="151" customWidth="1"/>
    <col min="3063" max="3063" width="2.5703125" style="151" customWidth="1"/>
    <col min="3064" max="3064" width="2.42578125" style="151" customWidth="1"/>
    <col min="3065" max="3065" width="11.42578125" style="151" customWidth="1"/>
    <col min="3066" max="3066" width="1.140625" style="151" customWidth="1"/>
    <col min="3067" max="3067" width="12.85546875" style="151" customWidth="1"/>
    <col min="3068" max="3068" width="1.140625" style="151" customWidth="1"/>
    <col min="3069" max="3070" width="12.85546875" style="151" customWidth="1"/>
    <col min="3071" max="3071" width="1.140625" style="151" customWidth="1"/>
    <col min="3072" max="3074" width="12.85546875" style="151" customWidth="1"/>
    <col min="3075" max="3075" width="0.85546875" style="151" customWidth="1"/>
    <col min="3076" max="3076" width="2.5703125" style="151" customWidth="1"/>
    <col min="3077" max="3077" width="1" style="151" customWidth="1"/>
    <col min="3078" max="3317" width="9.140625" style="151"/>
    <col min="3318" max="3318" width="1" style="151" customWidth="1"/>
    <col min="3319" max="3319" width="2.5703125" style="151" customWidth="1"/>
    <col min="3320" max="3320" width="2.42578125" style="151" customWidth="1"/>
    <col min="3321" max="3321" width="11.42578125" style="151" customWidth="1"/>
    <col min="3322" max="3322" width="1.140625" style="151" customWidth="1"/>
    <col min="3323" max="3323" width="12.85546875" style="151" customWidth="1"/>
    <col min="3324" max="3324" width="1.140625" style="151" customWidth="1"/>
    <col min="3325" max="3326" width="12.85546875" style="151" customWidth="1"/>
    <col min="3327" max="3327" width="1.140625" style="151" customWidth="1"/>
    <col min="3328" max="3330" width="12.85546875" style="151" customWidth="1"/>
    <col min="3331" max="3331" width="0.85546875" style="151" customWidth="1"/>
    <col min="3332" max="3332" width="2.5703125" style="151" customWidth="1"/>
    <col min="3333" max="3333" width="1" style="151" customWidth="1"/>
    <col min="3334" max="3573" width="9.140625" style="151"/>
    <col min="3574" max="3574" width="1" style="151" customWidth="1"/>
    <col min="3575" max="3575" width="2.5703125" style="151" customWidth="1"/>
    <col min="3576" max="3576" width="2.42578125" style="151" customWidth="1"/>
    <col min="3577" max="3577" width="11.42578125" style="151" customWidth="1"/>
    <col min="3578" max="3578" width="1.140625" style="151" customWidth="1"/>
    <col min="3579" max="3579" width="12.85546875" style="151" customWidth="1"/>
    <col min="3580" max="3580" width="1.140625" style="151" customWidth="1"/>
    <col min="3581" max="3582" width="12.85546875" style="151" customWidth="1"/>
    <col min="3583" max="3583" width="1.140625" style="151" customWidth="1"/>
    <col min="3584" max="3586" width="12.85546875" style="151" customWidth="1"/>
    <col min="3587" max="3587" width="0.85546875" style="151" customWidth="1"/>
    <col min="3588" max="3588" width="2.5703125" style="151" customWidth="1"/>
    <col min="3589" max="3589" width="1" style="151" customWidth="1"/>
    <col min="3590" max="3829" width="9.140625" style="151"/>
    <col min="3830" max="3830" width="1" style="151" customWidth="1"/>
    <col min="3831" max="3831" width="2.5703125" style="151" customWidth="1"/>
    <col min="3832" max="3832" width="2.42578125" style="151" customWidth="1"/>
    <col min="3833" max="3833" width="11.42578125" style="151" customWidth="1"/>
    <col min="3834" max="3834" width="1.140625" style="151" customWidth="1"/>
    <col min="3835" max="3835" width="12.85546875" style="151" customWidth="1"/>
    <col min="3836" max="3836" width="1.140625" style="151" customWidth="1"/>
    <col min="3837" max="3838" width="12.85546875" style="151" customWidth="1"/>
    <col min="3839" max="3839" width="1.140625" style="151" customWidth="1"/>
    <col min="3840" max="3842" width="12.85546875" style="151" customWidth="1"/>
    <col min="3843" max="3843" width="0.85546875" style="151" customWidth="1"/>
    <col min="3844" max="3844" width="2.5703125" style="151" customWidth="1"/>
    <col min="3845" max="3845" width="1" style="151" customWidth="1"/>
    <col min="3846" max="4085" width="9.140625" style="151"/>
    <col min="4086" max="4086" width="1" style="151" customWidth="1"/>
    <col min="4087" max="4087" width="2.5703125" style="151" customWidth="1"/>
    <col min="4088" max="4088" width="2.42578125" style="151" customWidth="1"/>
    <col min="4089" max="4089" width="11.42578125" style="151" customWidth="1"/>
    <col min="4090" max="4090" width="1.140625" style="151" customWidth="1"/>
    <col min="4091" max="4091" width="12.85546875" style="151" customWidth="1"/>
    <col min="4092" max="4092" width="1.140625" style="151" customWidth="1"/>
    <col min="4093" max="4094" width="12.85546875" style="151" customWidth="1"/>
    <col min="4095" max="4095" width="1.140625" style="151" customWidth="1"/>
    <col min="4096" max="4098" width="12.85546875" style="151" customWidth="1"/>
    <col min="4099" max="4099" width="0.85546875" style="151" customWidth="1"/>
    <col min="4100" max="4100" width="2.5703125" style="151" customWidth="1"/>
    <col min="4101" max="4101" width="1" style="151" customWidth="1"/>
    <col min="4102" max="4341" width="9.140625" style="151"/>
    <col min="4342" max="4342" width="1" style="151" customWidth="1"/>
    <col min="4343" max="4343" width="2.5703125" style="151" customWidth="1"/>
    <col min="4344" max="4344" width="2.42578125" style="151" customWidth="1"/>
    <col min="4345" max="4345" width="11.42578125" style="151" customWidth="1"/>
    <col min="4346" max="4346" width="1.140625" style="151" customWidth="1"/>
    <col min="4347" max="4347" width="12.85546875" style="151" customWidth="1"/>
    <col min="4348" max="4348" width="1.140625" style="151" customWidth="1"/>
    <col min="4349" max="4350" width="12.85546875" style="151" customWidth="1"/>
    <col min="4351" max="4351" width="1.140625" style="151" customWidth="1"/>
    <col min="4352" max="4354" width="12.85546875" style="151" customWidth="1"/>
    <col min="4355" max="4355" width="0.85546875" style="151" customWidth="1"/>
    <col min="4356" max="4356" width="2.5703125" style="151" customWidth="1"/>
    <col min="4357" max="4357" width="1" style="151" customWidth="1"/>
    <col min="4358" max="4597" width="9.140625" style="151"/>
    <col min="4598" max="4598" width="1" style="151" customWidth="1"/>
    <col min="4599" max="4599" width="2.5703125" style="151" customWidth="1"/>
    <col min="4600" max="4600" width="2.42578125" style="151" customWidth="1"/>
    <col min="4601" max="4601" width="11.42578125" style="151" customWidth="1"/>
    <col min="4602" max="4602" width="1.140625" style="151" customWidth="1"/>
    <col min="4603" max="4603" width="12.85546875" style="151" customWidth="1"/>
    <col min="4604" max="4604" width="1.140625" style="151" customWidth="1"/>
    <col min="4605" max="4606" width="12.85546875" style="151" customWidth="1"/>
    <col min="4607" max="4607" width="1.140625" style="151" customWidth="1"/>
    <col min="4608" max="4610" width="12.85546875" style="151" customWidth="1"/>
    <col min="4611" max="4611" width="0.85546875" style="151" customWidth="1"/>
    <col min="4612" max="4612" width="2.5703125" style="151" customWidth="1"/>
    <col min="4613" max="4613" width="1" style="151" customWidth="1"/>
    <col min="4614" max="4853" width="9.140625" style="151"/>
    <col min="4854" max="4854" width="1" style="151" customWidth="1"/>
    <col min="4855" max="4855" width="2.5703125" style="151" customWidth="1"/>
    <col min="4856" max="4856" width="2.42578125" style="151" customWidth="1"/>
    <col min="4857" max="4857" width="11.42578125" style="151" customWidth="1"/>
    <col min="4858" max="4858" width="1.140625" style="151" customWidth="1"/>
    <col min="4859" max="4859" width="12.85546875" style="151" customWidth="1"/>
    <col min="4860" max="4860" width="1.140625" style="151" customWidth="1"/>
    <col min="4861" max="4862" width="12.85546875" style="151" customWidth="1"/>
    <col min="4863" max="4863" width="1.140625" style="151" customWidth="1"/>
    <col min="4864" max="4866" width="12.85546875" style="151" customWidth="1"/>
    <col min="4867" max="4867" width="0.85546875" style="151" customWidth="1"/>
    <col min="4868" max="4868" width="2.5703125" style="151" customWidth="1"/>
    <col min="4869" max="4869" width="1" style="151" customWidth="1"/>
    <col min="4870" max="5109" width="9.140625" style="151"/>
    <col min="5110" max="5110" width="1" style="151" customWidth="1"/>
    <col min="5111" max="5111" width="2.5703125" style="151" customWidth="1"/>
    <col min="5112" max="5112" width="2.42578125" style="151" customWidth="1"/>
    <col min="5113" max="5113" width="11.42578125" style="151" customWidth="1"/>
    <col min="5114" max="5114" width="1.140625" style="151" customWidth="1"/>
    <col min="5115" max="5115" width="12.85546875" style="151" customWidth="1"/>
    <col min="5116" max="5116" width="1.140625" style="151" customWidth="1"/>
    <col min="5117" max="5118" width="12.85546875" style="151" customWidth="1"/>
    <col min="5119" max="5119" width="1.140625" style="151" customWidth="1"/>
    <col min="5120" max="5122" width="12.85546875" style="151" customWidth="1"/>
    <col min="5123" max="5123" width="0.85546875" style="151" customWidth="1"/>
    <col min="5124" max="5124" width="2.5703125" style="151" customWidth="1"/>
    <col min="5125" max="5125" width="1" style="151" customWidth="1"/>
    <col min="5126" max="5365" width="9.140625" style="151"/>
    <col min="5366" max="5366" width="1" style="151" customWidth="1"/>
    <col min="5367" max="5367" width="2.5703125" style="151" customWidth="1"/>
    <col min="5368" max="5368" width="2.42578125" style="151" customWidth="1"/>
    <col min="5369" max="5369" width="11.42578125" style="151" customWidth="1"/>
    <col min="5370" max="5370" width="1.140625" style="151" customWidth="1"/>
    <col min="5371" max="5371" width="12.85546875" style="151" customWidth="1"/>
    <col min="5372" max="5372" width="1.140625" style="151" customWidth="1"/>
    <col min="5373" max="5374" width="12.85546875" style="151" customWidth="1"/>
    <col min="5375" max="5375" width="1.140625" style="151" customWidth="1"/>
    <col min="5376" max="5378" width="12.85546875" style="151" customWidth="1"/>
    <col min="5379" max="5379" width="0.85546875" style="151" customWidth="1"/>
    <col min="5380" max="5380" width="2.5703125" style="151" customWidth="1"/>
    <col min="5381" max="5381" width="1" style="151" customWidth="1"/>
    <col min="5382" max="5621" width="9.140625" style="151"/>
    <col min="5622" max="5622" width="1" style="151" customWidth="1"/>
    <col min="5623" max="5623" width="2.5703125" style="151" customWidth="1"/>
    <col min="5624" max="5624" width="2.42578125" style="151" customWidth="1"/>
    <col min="5625" max="5625" width="11.42578125" style="151" customWidth="1"/>
    <col min="5626" max="5626" width="1.140625" style="151" customWidth="1"/>
    <col min="5627" max="5627" width="12.85546875" style="151" customWidth="1"/>
    <col min="5628" max="5628" width="1.140625" style="151" customWidth="1"/>
    <col min="5629" max="5630" width="12.85546875" style="151" customWidth="1"/>
    <col min="5631" max="5631" width="1.140625" style="151" customWidth="1"/>
    <col min="5632" max="5634" width="12.85546875" style="151" customWidth="1"/>
    <col min="5635" max="5635" width="0.85546875" style="151" customWidth="1"/>
    <col min="5636" max="5636" width="2.5703125" style="151" customWidth="1"/>
    <col min="5637" max="5637" width="1" style="151" customWidth="1"/>
    <col min="5638" max="5877" width="9.140625" style="151"/>
    <col min="5878" max="5878" width="1" style="151" customWidth="1"/>
    <col min="5879" max="5879" width="2.5703125" style="151" customWidth="1"/>
    <col min="5880" max="5880" width="2.42578125" style="151" customWidth="1"/>
    <col min="5881" max="5881" width="11.42578125" style="151" customWidth="1"/>
    <col min="5882" max="5882" width="1.140625" style="151" customWidth="1"/>
    <col min="5883" max="5883" width="12.85546875" style="151" customWidth="1"/>
    <col min="5884" max="5884" width="1.140625" style="151" customWidth="1"/>
    <col min="5885" max="5886" width="12.85546875" style="151" customWidth="1"/>
    <col min="5887" max="5887" width="1.140625" style="151" customWidth="1"/>
    <col min="5888" max="5890" width="12.85546875" style="151" customWidth="1"/>
    <col min="5891" max="5891" width="0.85546875" style="151" customWidth="1"/>
    <col min="5892" max="5892" width="2.5703125" style="151" customWidth="1"/>
    <col min="5893" max="5893" width="1" style="151" customWidth="1"/>
    <col min="5894" max="6133" width="9.140625" style="151"/>
    <col min="6134" max="6134" width="1" style="151" customWidth="1"/>
    <col min="6135" max="6135" width="2.5703125" style="151" customWidth="1"/>
    <col min="6136" max="6136" width="2.42578125" style="151" customWidth="1"/>
    <col min="6137" max="6137" width="11.42578125" style="151" customWidth="1"/>
    <col min="6138" max="6138" width="1.140625" style="151" customWidth="1"/>
    <col min="6139" max="6139" width="12.85546875" style="151" customWidth="1"/>
    <col min="6140" max="6140" width="1.140625" style="151" customWidth="1"/>
    <col min="6141" max="6142" width="12.85546875" style="151" customWidth="1"/>
    <col min="6143" max="6143" width="1.140625" style="151" customWidth="1"/>
    <col min="6144" max="6146" width="12.85546875" style="151" customWidth="1"/>
    <col min="6147" max="6147" width="0.85546875" style="151" customWidth="1"/>
    <col min="6148" max="6148" width="2.5703125" style="151" customWidth="1"/>
    <col min="6149" max="6149" width="1" style="151" customWidth="1"/>
    <col min="6150" max="6389" width="9.140625" style="151"/>
    <col min="6390" max="6390" width="1" style="151" customWidth="1"/>
    <col min="6391" max="6391" width="2.5703125" style="151" customWidth="1"/>
    <col min="6392" max="6392" width="2.42578125" style="151" customWidth="1"/>
    <col min="6393" max="6393" width="11.42578125" style="151" customWidth="1"/>
    <col min="6394" max="6394" width="1.140625" style="151" customWidth="1"/>
    <col min="6395" max="6395" width="12.85546875" style="151" customWidth="1"/>
    <col min="6396" max="6396" width="1.140625" style="151" customWidth="1"/>
    <col min="6397" max="6398" width="12.85546875" style="151" customWidth="1"/>
    <col min="6399" max="6399" width="1.140625" style="151" customWidth="1"/>
    <col min="6400" max="6402" width="12.85546875" style="151" customWidth="1"/>
    <col min="6403" max="6403" width="0.85546875" style="151" customWidth="1"/>
    <col min="6404" max="6404" width="2.5703125" style="151" customWidth="1"/>
    <col min="6405" max="6405" width="1" style="151" customWidth="1"/>
    <col min="6406" max="6645" width="9.140625" style="151"/>
    <col min="6646" max="6646" width="1" style="151" customWidth="1"/>
    <col min="6647" max="6647" width="2.5703125" style="151" customWidth="1"/>
    <col min="6648" max="6648" width="2.42578125" style="151" customWidth="1"/>
    <col min="6649" max="6649" width="11.42578125" style="151" customWidth="1"/>
    <col min="6650" max="6650" width="1.140625" style="151" customWidth="1"/>
    <col min="6651" max="6651" width="12.85546875" style="151" customWidth="1"/>
    <col min="6652" max="6652" width="1.140625" style="151" customWidth="1"/>
    <col min="6653" max="6654" width="12.85546875" style="151" customWidth="1"/>
    <col min="6655" max="6655" width="1.140625" style="151" customWidth="1"/>
    <col min="6656" max="6658" width="12.85546875" style="151" customWidth="1"/>
    <col min="6659" max="6659" width="0.85546875" style="151" customWidth="1"/>
    <col min="6660" max="6660" width="2.5703125" style="151" customWidth="1"/>
    <col min="6661" max="6661" width="1" style="151" customWidth="1"/>
    <col min="6662" max="6901" width="9.140625" style="151"/>
    <col min="6902" max="6902" width="1" style="151" customWidth="1"/>
    <col min="6903" max="6903" width="2.5703125" style="151" customWidth="1"/>
    <col min="6904" max="6904" width="2.42578125" style="151" customWidth="1"/>
    <col min="6905" max="6905" width="11.42578125" style="151" customWidth="1"/>
    <col min="6906" max="6906" width="1.140625" style="151" customWidth="1"/>
    <col min="6907" max="6907" width="12.85546875" style="151" customWidth="1"/>
    <col min="6908" max="6908" width="1.140625" style="151" customWidth="1"/>
    <col min="6909" max="6910" width="12.85546875" style="151" customWidth="1"/>
    <col min="6911" max="6911" width="1.140625" style="151" customWidth="1"/>
    <col min="6912" max="6914" width="12.85546875" style="151" customWidth="1"/>
    <col min="6915" max="6915" width="0.85546875" style="151" customWidth="1"/>
    <col min="6916" max="6916" width="2.5703125" style="151" customWidth="1"/>
    <col min="6917" max="6917" width="1" style="151" customWidth="1"/>
    <col min="6918" max="7157" width="9.140625" style="151"/>
    <col min="7158" max="7158" width="1" style="151" customWidth="1"/>
    <col min="7159" max="7159" width="2.5703125" style="151" customWidth="1"/>
    <col min="7160" max="7160" width="2.42578125" style="151" customWidth="1"/>
    <col min="7161" max="7161" width="11.42578125" style="151" customWidth="1"/>
    <col min="7162" max="7162" width="1.140625" style="151" customWidth="1"/>
    <col min="7163" max="7163" width="12.85546875" style="151" customWidth="1"/>
    <col min="7164" max="7164" width="1.140625" style="151" customWidth="1"/>
    <col min="7165" max="7166" width="12.85546875" style="151" customWidth="1"/>
    <col min="7167" max="7167" width="1.140625" style="151" customWidth="1"/>
    <col min="7168" max="7170" width="12.85546875" style="151" customWidth="1"/>
    <col min="7171" max="7171" width="0.85546875" style="151" customWidth="1"/>
    <col min="7172" max="7172" width="2.5703125" style="151" customWidth="1"/>
    <col min="7173" max="7173" width="1" style="151" customWidth="1"/>
    <col min="7174" max="7413" width="9.140625" style="151"/>
    <col min="7414" max="7414" width="1" style="151" customWidth="1"/>
    <col min="7415" max="7415" width="2.5703125" style="151" customWidth="1"/>
    <col min="7416" max="7416" width="2.42578125" style="151" customWidth="1"/>
    <col min="7417" max="7417" width="11.42578125" style="151" customWidth="1"/>
    <col min="7418" max="7418" width="1.140625" style="151" customWidth="1"/>
    <col min="7419" max="7419" width="12.85546875" style="151" customWidth="1"/>
    <col min="7420" max="7420" width="1.140625" style="151" customWidth="1"/>
    <col min="7421" max="7422" width="12.85546875" style="151" customWidth="1"/>
    <col min="7423" max="7423" width="1.140625" style="151" customWidth="1"/>
    <col min="7424" max="7426" width="12.85546875" style="151" customWidth="1"/>
    <col min="7427" max="7427" width="0.85546875" style="151" customWidth="1"/>
    <col min="7428" max="7428" width="2.5703125" style="151" customWidth="1"/>
    <col min="7429" max="7429" width="1" style="151" customWidth="1"/>
    <col min="7430" max="7669" width="9.140625" style="151"/>
    <col min="7670" max="7670" width="1" style="151" customWidth="1"/>
    <col min="7671" max="7671" width="2.5703125" style="151" customWidth="1"/>
    <col min="7672" max="7672" width="2.42578125" style="151" customWidth="1"/>
    <col min="7673" max="7673" width="11.42578125" style="151" customWidth="1"/>
    <col min="7674" max="7674" width="1.140625" style="151" customWidth="1"/>
    <col min="7675" max="7675" width="12.85546875" style="151" customWidth="1"/>
    <col min="7676" max="7676" width="1.140625" style="151" customWidth="1"/>
    <col min="7677" max="7678" width="12.85546875" style="151" customWidth="1"/>
    <col min="7679" max="7679" width="1.140625" style="151" customWidth="1"/>
    <col min="7680" max="7682" width="12.85546875" style="151" customWidth="1"/>
    <col min="7683" max="7683" width="0.85546875" style="151" customWidth="1"/>
    <col min="7684" max="7684" width="2.5703125" style="151" customWidth="1"/>
    <col min="7685" max="7685" width="1" style="151" customWidth="1"/>
    <col min="7686" max="7925" width="9.140625" style="151"/>
    <col min="7926" max="7926" width="1" style="151" customWidth="1"/>
    <col min="7927" max="7927" width="2.5703125" style="151" customWidth="1"/>
    <col min="7928" max="7928" width="2.42578125" style="151" customWidth="1"/>
    <col min="7929" max="7929" width="11.42578125" style="151" customWidth="1"/>
    <col min="7930" max="7930" width="1.140625" style="151" customWidth="1"/>
    <col min="7931" max="7931" width="12.85546875" style="151" customWidth="1"/>
    <col min="7932" max="7932" width="1.140625" style="151" customWidth="1"/>
    <col min="7933" max="7934" width="12.85546875" style="151" customWidth="1"/>
    <col min="7935" max="7935" width="1.140625" style="151" customWidth="1"/>
    <col min="7936" max="7938" width="12.85546875" style="151" customWidth="1"/>
    <col min="7939" max="7939" width="0.85546875" style="151" customWidth="1"/>
    <col min="7940" max="7940" width="2.5703125" style="151" customWidth="1"/>
    <col min="7941" max="7941" width="1" style="151" customWidth="1"/>
    <col min="7942" max="8181" width="9.140625" style="151"/>
    <col min="8182" max="8182" width="1" style="151" customWidth="1"/>
    <col min="8183" max="8183" width="2.5703125" style="151" customWidth="1"/>
    <col min="8184" max="8184" width="2.42578125" style="151" customWidth="1"/>
    <col min="8185" max="8185" width="11.42578125" style="151" customWidth="1"/>
    <col min="8186" max="8186" width="1.140625" style="151" customWidth="1"/>
    <col min="8187" max="8187" width="12.85546875" style="151" customWidth="1"/>
    <col min="8188" max="8188" width="1.140625" style="151" customWidth="1"/>
    <col min="8189" max="8190" width="12.85546875" style="151" customWidth="1"/>
    <col min="8191" max="8191" width="1.140625" style="151" customWidth="1"/>
    <col min="8192" max="8194" width="12.85546875" style="151" customWidth="1"/>
    <col min="8195" max="8195" width="0.85546875" style="151" customWidth="1"/>
    <col min="8196" max="8196" width="2.5703125" style="151" customWidth="1"/>
    <col min="8197" max="8197" width="1" style="151" customWidth="1"/>
    <col min="8198" max="8437" width="9.140625" style="151"/>
    <col min="8438" max="8438" width="1" style="151" customWidth="1"/>
    <col min="8439" max="8439" width="2.5703125" style="151" customWidth="1"/>
    <col min="8440" max="8440" width="2.42578125" style="151" customWidth="1"/>
    <col min="8441" max="8441" width="11.42578125" style="151" customWidth="1"/>
    <col min="8442" max="8442" width="1.140625" style="151" customWidth="1"/>
    <col min="8443" max="8443" width="12.85546875" style="151" customWidth="1"/>
    <col min="8444" max="8444" width="1.140625" style="151" customWidth="1"/>
    <col min="8445" max="8446" width="12.85546875" style="151" customWidth="1"/>
    <col min="8447" max="8447" width="1.140625" style="151" customWidth="1"/>
    <col min="8448" max="8450" width="12.85546875" style="151" customWidth="1"/>
    <col min="8451" max="8451" width="0.85546875" style="151" customWidth="1"/>
    <col min="8452" max="8452" width="2.5703125" style="151" customWidth="1"/>
    <col min="8453" max="8453" width="1" style="151" customWidth="1"/>
    <col min="8454" max="8693" width="9.140625" style="151"/>
    <col min="8694" max="8694" width="1" style="151" customWidth="1"/>
    <col min="8695" max="8695" width="2.5703125" style="151" customWidth="1"/>
    <col min="8696" max="8696" width="2.42578125" style="151" customWidth="1"/>
    <col min="8697" max="8697" width="11.42578125" style="151" customWidth="1"/>
    <col min="8698" max="8698" width="1.140625" style="151" customWidth="1"/>
    <col min="8699" max="8699" width="12.85546875" style="151" customWidth="1"/>
    <col min="8700" max="8700" width="1.140625" style="151" customWidth="1"/>
    <col min="8701" max="8702" width="12.85546875" style="151" customWidth="1"/>
    <col min="8703" max="8703" width="1.140625" style="151" customWidth="1"/>
    <col min="8704" max="8706" width="12.85546875" style="151" customWidth="1"/>
    <col min="8707" max="8707" width="0.85546875" style="151" customWidth="1"/>
    <col min="8708" max="8708" width="2.5703125" style="151" customWidth="1"/>
    <col min="8709" max="8709" width="1" style="151" customWidth="1"/>
    <col min="8710" max="8949" width="9.140625" style="151"/>
    <col min="8950" max="8950" width="1" style="151" customWidth="1"/>
    <col min="8951" max="8951" width="2.5703125" style="151" customWidth="1"/>
    <col min="8952" max="8952" width="2.42578125" style="151" customWidth="1"/>
    <col min="8953" max="8953" width="11.42578125" style="151" customWidth="1"/>
    <col min="8954" max="8954" width="1.140625" style="151" customWidth="1"/>
    <col min="8955" max="8955" width="12.85546875" style="151" customWidth="1"/>
    <col min="8956" max="8956" width="1.140625" style="151" customWidth="1"/>
    <col min="8957" max="8958" width="12.85546875" style="151" customWidth="1"/>
    <col min="8959" max="8959" width="1.140625" style="151" customWidth="1"/>
    <col min="8960" max="8962" width="12.85546875" style="151" customWidth="1"/>
    <col min="8963" max="8963" width="0.85546875" style="151" customWidth="1"/>
    <col min="8964" max="8964" width="2.5703125" style="151" customWidth="1"/>
    <col min="8965" max="8965" width="1" style="151" customWidth="1"/>
    <col min="8966" max="9205" width="9.140625" style="151"/>
    <col min="9206" max="9206" width="1" style="151" customWidth="1"/>
    <col min="9207" max="9207" width="2.5703125" style="151" customWidth="1"/>
    <col min="9208" max="9208" width="2.42578125" style="151" customWidth="1"/>
    <col min="9209" max="9209" width="11.42578125" style="151" customWidth="1"/>
    <col min="9210" max="9210" width="1.140625" style="151" customWidth="1"/>
    <col min="9211" max="9211" width="12.85546875" style="151" customWidth="1"/>
    <col min="9212" max="9212" width="1.140625" style="151" customWidth="1"/>
    <col min="9213" max="9214" width="12.85546875" style="151" customWidth="1"/>
    <col min="9215" max="9215" width="1.140625" style="151" customWidth="1"/>
    <col min="9216" max="9218" width="12.85546875" style="151" customWidth="1"/>
    <col min="9219" max="9219" width="0.85546875" style="151" customWidth="1"/>
    <col min="9220" max="9220" width="2.5703125" style="151" customWidth="1"/>
    <col min="9221" max="9221" width="1" style="151" customWidth="1"/>
    <col min="9222" max="9461" width="9.140625" style="151"/>
    <col min="9462" max="9462" width="1" style="151" customWidth="1"/>
    <col min="9463" max="9463" width="2.5703125" style="151" customWidth="1"/>
    <col min="9464" max="9464" width="2.42578125" style="151" customWidth="1"/>
    <col min="9465" max="9465" width="11.42578125" style="151" customWidth="1"/>
    <col min="9466" max="9466" width="1.140625" style="151" customWidth="1"/>
    <col min="9467" max="9467" width="12.85546875" style="151" customWidth="1"/>
    <col min="9468" max="9468" width="1.140625" style="151" customWidth="1"/>
    <col min="9469" max="9470" width="12.85546875" style="151" customWidth="1"/>
    <col min="9471" max="9471" width="1.140625" style="151" customWidth="1"/>
    <col min="9472" max="9474" width="12.85546875" style="151" customWidth="1"/>
    <col min="9475" max="9475" width="0.85546875" style="151" customWidth="1"/>
    <col min="9476" max="9476" width="2.5703125" style="151" customWidth="1"/>
    <col min="9477" max="9477" width="1" style="151" customWidth="1"/>
    <col min="9478" max="9717" width="9.140625" style="151"/>
    <col min="9718" max="9718" width="1" style="151" customWidth="1"/>
    <col min="9719" max="9719" width="2.5703125" style="151" customWidth="1"/>
    <col min="9720" max="9720" width="2.42578125" style="151" customWidth="1"/>
    <col min="9721" max="9721" width="11.42578125" style="151" customWidth="1"/>
    <col min="9722" max="9722" width="1.140625" style="151" customWidth="1"/>
    <col min="9723" max="9723" width="12.85546875" style="151" customWidth="1"/>
    <col min="9724" max="9724" width="1.140625" style="151" customWidth="1"/>
    <col min="9725" max="9726" width="12.85546875" style="151" customWidth="1"/>
    <col min="9727" max="9727" width="1.140625" style="151" customWidth="1"/>
    <col min="9728" max="9730" width="12.85546875" style="151" customWidth="1"/>
    <col min="9731" max="9731" width="0.85546875" style="151" customWidth="1"/>
    <col min="9732" max="9732" width="2.5703125" style="151" customWidth="1"/>
    <col min="9733" max="9733" width="1" style="151" customWidth="1"/>
    <col min="9734" max="9973" width="9.140625" style="151"/>
    <col min="9974" max="9974" width="1" style="151" customWidth="1"/>
    <col min="9975" max="9975" width="2.5703125" style="151" customWidth="1"/>
    <col min="9976" max="9976" width="2.42578125" style="151" customWidth="1"/>
    <col min="9977" max="9977" width="11.42578125" style="151" customWidth="1"/>
    <col min="9978" max="9978" width="1.140625" style="151" customWidth="1"/>
    <col min="9979" max="9979" width="12.85546875" style="151" customWidth="1"/>
    <col min="9980" max="9980" width="1.140625" style="151" customWidth="1"/>
    <col min="9981" max="9982" width="12.85546875" style="151" customWidth="1"/>
    <col min="9983" max="9983" width="1.140625" style="151" customWidth="1"/>
    <col min="9984" max="9986" width="12.85546875" style="151" customWidth="1"/>
    <col min="9987" max="9987" width="0.85546875" style="151" customWidth="1"/>
    <col min="9988" max="9988" width="2.5703125" style="151" customWidth="1"/>
    <col min="9989" max="9989" width="1" style="151" customWidth="1"/>
    <col min="9990" max="10229" width="9.140625" style="151"/>
    <col min="10230" max="10230" width="1" style="151" customWidth="1"/>
    <col min="10231" max="10231" width="2.5703125" style="151" customWidth="1"/>
    <col min="10232" max="10232" width="2.42578125" style="151" customWidth="1"/>
    <col min="10233" max="10233" width="11.42578125" style="151" customWidth="1"/>
    <col min="10234" max="10234" width="1.140625" style="151" customWidth="1"/>
    <col min="10235" max="10235" width="12.85546875" style="151" customWidth="1"/>
    <col min="10236" max="10236" width="1.140625" style="151" customWidth="1"/>
    <col min="10237" max="10238" width="12.85546875" style="151" customWidth="1"/>
    <col min="10239" max="10239" width="1.140625" style="151" customWidth="1"/>
    <col min="10240" max="10242" width="12.85546875" style="151" customWidth="1"/>
    <col min="10243" max="10243" width="0.85546875" style="151" customWidth="1"/>
    <col min="10244" max="10244" width="2.5703125" style="151" customWidth="1"/>
    <col min="10245" max="10245" width="1" style="151" customWidth="1"/>
    <col min="10246" max="10485" width="9.140625" style="151"/>
    <col min="10486" max="10486" width="1" style="151" customWidth="1"/>
    <col min="10487" max="10487" width="2.5703125" style="151" customWidth="1"/>
    <col min="10488" max="10488" width="2.42578125" style="151" customWidth="1"/>
    <col min="10489" max="10489" width="11.42578125" style="151" customWidth="1"/>
    <col min="10490" max="10490" width="1.140625" style="151" customWidth="1"/>
    <col min="10491" max="10491" width="12.85546875" style="151" customWidth="1"/>
    <col min="10492" max="10492" width="1.140625" style="151" customWidth="1"/>
    <col min="10493" max="10494" width="12.85546875" style="151" customWidth="1"/>
    <col min="10495" max="10495" width="1.140625" style="151" customWidth="1"/>
    <col min="10496" max="10498" width="12.85546875" style="151" customWidth="1"/>
    <col min="10499" max="10499" width="0.85546875" style="151" customWidth="1"/>
    <col min="10500" max="10500" width="2.5703125" style="151" customWidth="1"/>
    <col min="10501" max="10501" width="1" style="151" customWidth="1"/>
    <col min="10502" max="10741" width="9.140625" style="151"/>
    <col min="10742" max="10742" width="1" style="151" customWidth="1"/>
    <col min="10743" max="10743" width="2.5703125" style="151" customWidth="1"/>
    <col min="10744" max="10744" width="2.42578125" style="151" customWidth="1"/>
    <col min="10745" max="10745" width="11.42578125" style="151" customWidth="1"/>
    <col min="10746" max="10746" width="1.140625" style="151" customWidth="1"/>
    <col min="10747" max="10747" width="12.85546875" style="151" customWidth="1"/>
    <col min="10748" max="10748" width="1.140625" style="151" customWidth="1"/>
    <col min="10749" max="10750" width="12.85546875" style="151" customWidth="1"/>
    <col min="10751" max="10751" width="1.140625" style="151" customWidth="1"/>
    <col min="10752" max="10754" width="12.85546875" style="151" customWidth="1"/>
    <col min="10755" max="10755" width="0.85546875" style="151" customWidth="1"/>
    <col min="10756" max="10756" width="2.5703125" style="151" customWidth="1"/>
    <col min="10757" max="10757" width="1" style="151" customWidth="1"/>
    <col min="10758" max="10997" width="9.140625" style="151"/>
    <col min="10998" max="10998" width="1" style="151" customWidth="1"/>
    <col min="10999" max="10999" width="2.5703125" style="151" customWidth="1"/>
    <col min="11000" max="11000" width="2.42578125" style="151" customWidth="1"/>
    <col min="11001" max="11001" width="11.42578125" style="151" customWidth="1"/>
    <col min="11002" max="11002" width="1.140625" style="151" customWidth="1"/>
    <col min="11003" max="11003" width="12.85546875" style="151" customWidth="1"/>
    <col min="11004" max="11004" width="1.140625" style="151" customWidth="1"/>
    <col min="11005" max="11006" width="12.85546875" style="151" customWidth="1"/>
    <col min="11007" max="11007" width="1.140625" style="151" customWidth="1"/>
    <col min="11008" max="11010" width="12.85546875" style="151" customWidth="1"/>
    <col min="11011" max="11011" width="0.85546875" style="151" customWidth="1"/>
    <col min="11012" max="11012" width="2.5703125" style="151" customWidth="1"/>
    <col min="11013" max="11013" width="1" style="151" customWidth="1"/>
    <col min="11014" max="11253" width="9.140625" style="151"/>
    <col min="11254" max="11254" width="1" style="151" customWidth="1"/>
    <col min="11255" max="11255" width="2.5703125" style="151" customWidth="1"/>
    <col min="11256" max="11256" width="2.42578125" style="151" customWidth="1"/>
    <col min="11257" max="11257" width="11.42578125" style="151" customWidth="1"/>
    <col min="11258" max="11258" width="1.140625" style="151" customWidth="1"/>
    <col min="11259" max="11259" width="12.85546875" style="151" customWidth="1"/>
    <col min="11260" max="11260" width="1.140625" style="151" customWidth="1"/>
    <col min="11261" max="11262" width="12.85546875" style="151" customWidth="1"/>
    <col min="11263" max="11263" width="1.140625" style="151" customWidth="1"/>
    <col min="11264" max="11266" width="12.85546875" style="151" customWidth="1"/>
    <col min="11267" max="11267" width="0.85546875" style="151" customWidth="1"/>
    <col min="11268" max="11268" width="2.5703125" style="151" customWidth="1"/>
    <col min="11269" max="11269" width="1" style="151" customWidth="1"/>
    <col min="11270" max="11509" width="9.140625" style="151"/>
    <col min="11510" max="11510" width="1" style="151" customWidth="1"/>
    <col min="11511" max="11511" width="2.5703125" style="151" customWidth="1"/>
    <col min="11512" max="11512" width="2.42578125" style="151" customWidth="1"/>
    <col min="11513" max="11513" width="11.42578125" style="151" customWidth="1"/>
    <col min="11514" max="11514" width="1.140625" style="151" customWidth="1"/>
    <col min="11515" max="11515" width="12.85546875" style="151" customWidth="1"/>
    <col min="11516" max="11516" width="1.140625" style="151" customWidth="1"/>
    <col min="11517" max="11518" width="12.85546875" style="151" customWidth="1"/>
    <col min="11519" max="11519" width="1.140625" style="151" customWidth="1"/>
    <col min="11520" max="11522" width="12.85546875" style="151" customWidth="1"/>
    <col min="11523" max="11523" width="0.85546875" style="151" customWidth="1"/>
    <col min="11524" max="11524" width="2.5703125" style="151" customWidth="1"/>
    <col min="11525" max="11525" width="1" style="151" customWidth="1"/>
    <col min="11526" max="11765" width="9.140625" style="151"/>
    <col min="11766" max="11766" width="1" style="151" customWidth="1"/>
    <col min="11767" max="11767" width="2.5703125" style="151" customWidth="1"/>
    <col min="11768" max="11768" width="2.42578125" style="151" customWidth="1"/>
    <col min="11769" max="11769" width="11.42578125" style="151" customWidth="1"/>
    <col min="11770" max="11770" width="1.140625" style="151" customWidth="1"/>
    <col min="11771" max="11771" width="12.85546875" style="151" customWidth="1"/>
    <col min="11772" max="11772" width="1.140625" style="151" customWidth="1"/>
    <col min="11773" max="11774" width="12.85546875" style="151" customWidth="1"/>
    <col min="11775" max="11775" width="1.140625" style="151" customWidth="1"/>
    <col min="11776" max="11778" width="12.85546875" style="151" customWidth="1"/>
    <col min="11779" max="11779" width="0.85546875" style="151" customWidth="1"/>
    <col min="11780" max="11780" width="2.5703125" style="151" customWidth="1"/>
    <col min="11781" max="11781" width="1" style="151" customWidth="1"/>
    <col min="11782" max="12021" width="9.140625" style="151"/>
    <col min="12022" max="12022" width="1" style="151" customWidth="1"/>
    <col min="12023" max="12023" width="2.5703125" style="151" customWidth="1"/>
    <col min="12024" max="12024" width="2.42578125" style="151" customWidth="1"/>
    <col min="12025" max="12025" width="11.42578125" style="151" customWidth="1"/>
    <col min="12026" max="12026" width="1.140625" style="151" customWidth="1"/>
    <col min="12027" max="12027" width="12.85546875" style="151" customWidth="1"/>
    <col min="12028" max="12028" width="1.140625" style="151" customWidth="1"/>
    <col min="12029" max="12030" width="12.85546875" style="151" customWidth="1"/>
    <col min="12031" max="12031" width="1.140625" style="151" customWidth="1"/>
    <col min="12032" max="12034" width="12.85546875" style="151" customWidth="1"/>
    <col min="12035" max="12035" width="0.85546875" style="151" customWidth="1"/>
    <col min="12036" max="12036" width="2.5703125" style="151" customWidth="1"/>
    <col min="12037" max="12037" width="1" style="151" customWidth="1"/>
    <col min="12038" max="12277" width="9.140625" style="151"/>
    <col min="12278" max="12278" width="1" style="151" customWidth="1"/>
    <col min="12279" max="12279" width="2.5703125" style="151" customWidth="1"/>
    <col min="12280" max="12280" width="2.42578125" style="151" customWidth="1"/>
    <col min="12281" max="12281" width="11.42578125" style="151" customWidth="1"/>
    <col min="12282" max="12282" width="1.140625" style="151" customWidth="1"/>
    <col min="12283" max="12283" width="12.85546875" style="151" customWidth="1"/>
    <col min="12284" max="12284" width="1.140625" style="151" customWidth="1"/>
    <col min="12285" max="12286" width="12.85546875" style="151" customWidth="1"/>
    <col min="12287" max="12287" width="1.140625" style="151" customWidth="1"/>
    <col min="12288" max="12290" width="12.85546875" style="151" customWidth="1"/>
    <col min="12291" max="12291" width="0.85546875" style="151" customWidth="1"/>
    <col min="12292" max="12292" width="2.5703125" style="151" customWidth="1"/>
    <col min="12293" max="12293" width="1" style="151" customWidth="1"/>
    <col min="12294" max="12533" width="9.140625" style="151"/>
    <col min="12534" max="12534" width="1" style="151" customWidth="1"/>
    <col min="12535" max="12535" width="2.5703125" style="151" customWidth="1"/>
    <col min="12536" max="12536" width="2.42578125" style="151" customWidth="1"/>
    <col min="12537" max="12537" width="11.42578125" style="151" customWidth="1"/>
    <col min="12538" max="12538" width="1.140625" style="151" customWidth="1"/>
    <col min="12539" max="12539" width="12.85546875" style="151" customWidth="1"/>
    <col min="12540" max="12540" width="1.140625" style="151" customWidth="1"/>
    <col min="12541" max="12542" width="12.85546875" style="151" customWidth="1"/>
    <col min="12543" max="12543" width="1.140625" style="151" customWidth="1"/>
    <col min="12544" max="12546" width="12.85546875" style="151" customWidth="1"/>
    <col min="12547" max="12547" width="0.85546875" style="151" customWidth="1"/>
    <col min="12548" max="12548" width="2.5703125" style="151" customWidth="1"/>
    <col min="12549" max="12549" width="1" style="151" customWidth="1"/>
    <col min="12550" max="12789" width="9.140625" style="151"/>
    <col min="12790" max="12790" width="1" style="151" customWidth="1"/>
    <col min="12791" max="12791" width="2.5703125" style="151" customWidth="1"/>
    <col min="12792" max="12792" width="2.42578125" style="151" customWidth="1"/>
    <col min="12793" max="12793" width="11.42578125" style="151" customWidth="1"/>
    <col min="12794" max="12794" width="1.140625" style="151" customWidth="1"/>
    <col min="12795" max="12795" width="12.85546875" style="151" customWidth="1"/>
    <col min="12796" max="12796" width="1.140625" style="151" customWidth="1"/>
    <col min="12797" max="12798" width="12.85546875" style="151" customWidth="1"/>
    <col min="12799" max="12799" width="1.140625" style="151" customWidth="1"/>
    <col min="12800" max="12802" width="12.85546875" style="151" customWidth="1"/>
    <col min="12803" max="12803" width="0.85546875" style="151" customWidth="1"/>
    <col min="12804" max="12804" width="2.5703125" style="151" customWidth="1"/>
    <col min="12805" max="12805" width="1" style="151" customWidth="1"/>
    <col min="12806" max="13045" width="9.140625" style="151"/>
    <col min="13046" max="13046" width="1" style="151" customWidth="1"/>
    <col min="13047" max="13047" width="2.5703125" style="151" customWidth="1"/>
    <col min="13048" max="13048" width="2.42578125" style="151" customWidth="1"/>
    <col min="13049" max="13049" width="11.42578125" style="151" customWidth="1"/>
    <col min="13050" max="13050" width="1.140625" style="151" customWidth="1"/>
    <col min="13051" max="13051" width="12.85546875" style="151" customWidth="1"/>
    <col min="13052" max="13052" width="1.140625" style="151" customWidth="1"/>
    <col min="13053" max="13054" width="12.85546875" style="151" customWidth="1"/>
    <col min="13055" max="13055" width="1.140625" style="151" customWidth="1"/>
    <col min="13056" max="13058" width="12.85546875" style="151" customWidth="1"/>
    <col min="13059" max="13059" width="0.85546875" style="151" customWidth="1"/>
    <col min="13060" max="13060" width="2.5703125" style="151" customWidth="1"/>
    <col min="13061" max="13061" width="1" style="151" customWidth="1"/>
    <col min="13062" max="13301" width="9.140625" style="151"/>
    <col min="13302" max="13302" width="1" style="151" customWidth="1"/>
    <col min="13303" max="13303" width="2.5703125" style="151" customWidth="1"/>
    <col min="13304" max="13304" width="2.42578125" style="151" customWidth="1"/>
    <col min="13305" max="13305" width="11.42578125" style="151" customWidth="1"/>
    <col min="13306" max="13306" width="1.140625" style="151" customWidth="1"/>
    <col min="13307" max="13307" width="12.85546875" style="151" customWidth="1"/>
    <col min="13308" max="13308" width="1.140625" style="151" customWidth="1"/>
    <col min="13309" max="13310" width="12.85546875" style="151" customWidth="1"/>
    <col min="13311" max="13311" width="1.140625" style="151" customWidth="1"/>
    <col min="13312" max="13314" width="12.85546875" style="151" customWidth="1"/>
    <col min="13315" max="13315" width="0.85546875" style="151" customWidth="1"/>
    <col min="13316" max="13316" width="2.5703125" style="151" customWidth="1"/>
    <col min="13317" max="13317" width="1" style="151" customWidth="1"/>
    <col min="13318" max="13557" width="9.140625" style="151"/>
    <col min="13558" max="13558" width="1" style="151" customWidth="1"/>
    <col min="13559" max="13559" width="2.5703125" style="151" customWidth="1"/>
    <col min="13560" max="13560" width="2.42578125" style="151" customWidth="1"/>
    <col min="13561" max="13561" width="11.42578125" style="151" customWidth="1"/>
    <col min="13562" max="13562" width="1.140625" style="151" customWidth="1"/>
    <col min="13563" max="13563" width="12.85546875" style="151" customWidth="1"/>
    <col min="13564" max="13564" width="1.140625" style="151" customWidth="1"/>
    <col min="13565" max="13566" width="12.85546875" style="151" customWidth="1"/>
    <col min="13567" max="13567" width="1.140625" style="151" customWidth="1"/>
    <col min="13568" max="13570" width="12.85546875" style="151" customWidth="1"/>
    <col min="13571" max="13571" width="0.85546875" style="151" customWidth="1"/>
    <col min="13572" max="13572" width="2.5703125" style="151" customWidth="1"/>
    <col min="13573" max="13573" width="1" style="151" customWidth="1"/>
    <col min="13574" max="13813" width="9.140625" style="151"/>
    <col min="13814" max="13814" width="1" style="151" customWidth="1"/>
    <col min="13815" max="13815" width="2.5703125" style="151" customWidth="1"/>
    <col min="13816" max="13816" width="2.42578125" style="151" customWidth="1"/>
    <col min="13817" max="13817" width="11.42578125" style="151" customWidth="1"/>
    <col min="13818" max="13818" width="1.140625" style="151" customWidth="1"/>
    <col min="13819" max="13819" width="12.85546875" style="151" customWidth="1"/>
    <col min="13820" max="13820" width="1.140625" style="151" customWidth="1"/>
    <col min="13821" max="13822" width="12.85546875" style="151" customWidth="1"/>
    <col min="13823" max="13823" width="1.140625" style="151" customWidth="1"/>
    <col min="13824" max="13826" width="12.85546875" style="151" customWidth="1"/>
    <col min="13827" max="13827" width="0.85546875" style="151" customWidth="1"/>
    <col min="13828" max="13828" width="2.5703125" style="151" customWidth="1"/>
    <col min="13829" max="13829" width="1" style="151" customWidth="1"/>
    <col min="13830" max="14069" width="9.140625" style="151"/>
    <col min="14070" max="14070" width="1" style="151" customWidth="1"/>
    <col min="14071" max="14071" width="2.5703125" style="151" customWidth="1"/>
    <col min="14072" max="14072" width="2.42578125" style="151" customWidth="1"/>
    <col min="14073" max="14073" width="11.42578125" style="151" customWidth="1"/>
    <col min="14074" max="14074" width="1.140625" style="151" customWidth="1"/>
    <col min="14075" max="14075" width="12.85546875" style="151" customWidth="1"/>
    <col min="14076" max="14076" width="1.140625" style="151" customWidth="1"/>
    <col min="14077" max="14078" width="12.85546875" style="151" customWidth="1"/>
    <col min="14079" max="14079" width="1.140625" style="151" customWidth="1"/>
    <col min="14080" max="14082" width="12.85546875" style="151" customWidth="1"/>
    <col min="14083" max="14083" width="0.85546875" style="151" customWidth="1"/>
    <col min="14084" max="14084" width="2.5703125" style="151" customWidth="1"/>
    <col min="14085" max="14085" width="1" style="151" customWidth="1"/>
    <col min="14086" max="14325" width="9.140625" style="151"/>
    <col min="14326" max="14326" width="1" style="151" customWidth="1"/>
    <col min="14327" max="14327" width="2.5703125" style="151" customWidth="1"/>
    <col min="14328" max="14328" width="2.42578125" style="151" customWidth="1"/>
    <col min="14329" max="14329" width="11.42578125" style="151" customWidth="1"/>
    <col min="14330" max="14330" width="1.140625" style="151" customWidth="1"/>
    <col min="14331" max="14331" width="12.85546875" style="151" customWidth="1"/>
    <col min="14332" max="14332" width="1.140625" style="151" customWidth="1"/>
    <col min="14333" max="14334" width="12.85546875" style="151" customWidth="1"/>
    <col min="14335" max="14335" width="1.140625" style="151" customWidth="1"/>
    <col min="14336" max="14338" width="12.85546875" style="151" customWidth="1"/>
    <col min="14339" max="14339" width="0.85546875" style="151" customWidth="1"/>
    <col min="14340" max="14340" width="2.5703125" style="151" customWidth="1"/>
    <col min="14341" max="14341" width="1" style="151" customWidth="1"/>
    <col min="14342" max="14581" width="9.140625" style="151"/>
    <col min="14582" max="14582" width="1" style="151" customWidth="1"/>
    <col min="14583" max="14583" width="2.5703125" style="151" customWidth="1"/>
    <col min="14584" max="14584" width="2.42578125" style="151" customWidth="1"/>
    <col min="14585" max="14585" width="11.42578125" style="151" customWidth="1"/>
    <col min="14586" max="14586" width="1.140625" style="151" customWidth="1"/>
    <col min="14587" max="14587" width="12.85546875" style="151" customWidth="1"/>
    <col min="14588" max="14588" width="1.140625" style="151" customWidth="1"/>
    <col min="14589" max="14590" width="12.85546875" style="151" customWidth="1"/>
    <col min="14591" max="14591" width="1.140625" style="151" customWidth="1"/>
    <col min="14592" max="14594" width="12.85546875" style="151" customWidth="1"/>
    <col min="14595" max="14595" width="0.85546875" style="151" customWidth="1"/>
    <col min="14596" max="14596" width="2.5703125" style="151" customWidth="1"/>
    <col min="14597" max="14597" width="1" style="151" customWidth="1"/>
    <col min="14598" max="14837" width="9.140625" style="151"/>
    <col min="14838" max="14838" width="1" style="151" customWidth="1"/>
    <col min="14839" max="14839" width="2.5703125" style="151" customWidth="1"/>
    <col min="14840" max="14840" width="2.42578125" style="151" customWidth="1"/>
    <col min="14841" max="14841" width="11.42578125" style="151" customWidth="1"/>
    <col min="14842" max="14842" width="1.140625" style="151" customWidth="1"/>
    <col min="14843" max="14843" width="12.85546875" style="151" customWidth="1"/>
    <col min="14844" max="14844" width="1.140625" style="151" customWidth="1"/>
    <col min="14845" max="14846" width="12.85546875" style="151" customWidth="1"/>
    <col min="14847" max="14847" width="1.140625" style="151" customWidth="1"/>
    <col min="14848" max="14850" width="12.85546875" style="151" customWidth="1"/>
    <col min="14851" max="14851" width="0.85546875" style="151" customWidth="1"/>
    <col min="14852" max="14852" width="2.5703125" style="151" customWidth="1"/>
    <col min="14853" max="14853" width="1" style="151" customWidth="1"/>
    <col min="14854" max="15093" width="9.140625" style="151"/>
    <col min="15094" max="15094" width="1" style="151" customWidth="1"/>
    <col min="15095" max="15095" width="2.5703125" style="151" customWidth="1"/>
    <col min="15096" max="15096" width="2.42578125" style="151" customWidth="1"/>
    <col min="15097" max="15097" width="11.42578125" style="151" customWidth="1"/>
    <col min="15098" max="15098" width="1.140625" style="151" customWidth="1"/>
    <col min="15099" max="15099" width="12.85546875" style="151" customWidth="1"/>
    <col min="15100" max="15100" width="1.140625" style="151" customWidth="1"/>
    <col min="15101" max="15102" width="12.85546875" style="151" customWidth="1"/>
    <col min="15103" max="15103" width="1.140625" style="151" customWidth="1"/>
    <col min="15104" max="15106" width="12.85546875" style="151" customWidth="1"/>
    <col min="15107" max="15107" width="0.85546875" style="151" customWidth="1"/>
    <col min="15108" max="15108" width="2.5703125" style="151" customWidth="1"/>
    <col min="15109" max="15109" width="1" style="151" customWidth="1"/>
    <col min="15110" max="15349" width="9.140625" style="151"/>
    <col min="15350" max="15350" width="1" style="151" customWidth="1"/>
    <col min="15351" max="15351" width="2.5703125" style="151" customWidth="1"/>
    <col min="15352" max="15352" width="2.42578125" style="151" customWidth="1"/>
    <col min="15353" max="15353" width="11.42578125" style="151" customWidth="1"/>
    <col min="15354" max="15354" width="1.140625" style="151" customWidth="1"/>
    <col min="15355" max="15355" width="12.85546875" style="151" customWidth="1"/>
    <col min="15356" max="15356" width="1.140625" style="151" customWidth="1"/>
    <col min="15357" max="15358" width="12.85546875" style="151" customWidth="1"/>
    <col min="15359" max="15359" width="1.140625" style="151" customWidth="1"/>
    <col min="15360" max="15362" width="12.85546875" style="151" customWidth="1"/>
    <col min="15363" max="15363" width="0.85546875" style="151" customWidth="1"/>
    <col min="15364" max="15364" width="2.5703125" style="151" customWidth="1"/>
    <col min="15365" max="15365" width="1" style="151" customWidth="1"/>
    <col min="15366" max="15605" width="9.140625" style="151"/>
    <col min="15606" max="15606" width="1" style="151" customWidth="1"/>
    <col min="15607" max="15607" width="2.5703125" style="151" customWidth="1"/>
    <col min="15608" max="15608" width="2.42578125" style="151" customWidth="1"/>
    <col min="15609" max="15609" width="11.42578125" style="151" customWidth="1"/>
    <col min="15610" max="15610" width="1.140625" style="151" customWidth="1"/>
    <col min="15611" max="15611" width="12.85546875" style="151" customWidth="1"/>
    <col min="15612" max="15612" width="1.140625" style="151" customWidth="1"/>
    <col min="15613" max="15614" width="12.85546875" style="151" customWidth="1"/>
    <col min="15615" max="15615" width="1.140625" style="151" customWidth="1"/>
    <col min="15616" max="15618" width="12.85546875" style="151" customWidth="1"/>
    <col min="15619" max="15619" width="0.85546875" style="151" customWidth="1"/>
    <col min="15620" max="15620" width="2.5703125" style="151" customWidth="1"/>
    <col min="15621" max="15621" width="1" style="151" customWidth="1"/>
    <col min="15622" max="15861" width="9.140625" style="151"/>
    <col min="15862" max="15862" width="1" style="151" customWidth="1"/>
    <col min="15863" max="15863" width="2.5703125" style="151" customWidth="1"/>
    <col min="15864" max="15864" width="2.42578125" style="151" customWidth="1"/>
    <col min="15865" max="15865" width="11.42578125" style="151" customWidth="1"/>
    <col min="15866" max="15866" width="1.140625" style="151" customWidth="1"/>
    <col min="15867" max="15867" width="12.85546875" style="151" customWidth="1"/>
    <col min="15868" max="15868" width="1.140625" style="151" customWidth="1"/>
    <col min="15869" max="15870" width="12.85546875" style="151" customWidth="1"/>
    <col min="15871" max="15871" width="1.140625" style="151" customWidth="1"/>
    <col min="15872" max="15874" width="12.85546875" style="151" customWidth="1"/>
    <col min="15875" max="15875" width="0.85546875" style="151" customWidth="1"/>
    <col min="15876" max="15876" width="2.5703125" style="151" customWidth="1"/>
    <col min="15877" max="15877" width="1" style="151" customWidth="1"/>
    <col min="15878" max="16117" width="9.140625" style="151"/>
    <col min="16118" max="16118" width="1" style="151" customWidth="1"/>
    <col min="16119" max="16119" width="2.5703125" style="151" customWidth="1"/>
    <col min="16120" max="16120" width="2.42578125" style="151" customWidth="1"/>
    <col min="16121" max="16121" width="11.42578125" style="151" customWidth="1"/>
    <col min="16122" max="16122" width="1.140625" style="151" customWidth="1"/>
    <col min="16123" max="16123" width="12.85546875" style="151" customWidth="1"/>
    <col min="16124" max="16124" width="1.140625" style="151" customWidth="1"/>
    <col min="16125" max="16126" width="12.85546875" style="151" customWidth="1"/>
    <col min="16127" max="16127" width="1.140625" style="151" customWidth="1"/>
    <col min="16128" max="16130" width="12.85546875" style="151" customWidth="1"/>
    <col min="16131" max="16131" width="0.85546875" style="151" customWidth="1"/>
    <col min="16132" max="16132" width="2.5703125" style="151" customWidth="1"/>
    <col min="16133" max="16133" width="1" style="151" customWidth="1"/>
    <col min="16134" max="16384" width="9.140625" style="151"/>
  </cols>
  <sheetData>
    <row r="1" spans="1:18" ht="13.5" customHeight="1">
      <c r="A1" s="153"/>
      <c r="B1" s="736"/>
      <c r="C1" s="737" t="s">
        <v>536</v>
      </c>
      <c r="D1" s="738"/>
      <c r="E1" s="153"/>
      <c r="F1" s="153"/>
      <c r="G1" s="153"/>
      <c r="H1" s="153"/>
      <c r="I1" s="153"/>
      <c r="J1" s="153"/>
      <c r="K1" s="153"/>
      <c r="L1" s="649"/>
      <c r="M1" s="153"/>
      <c r="N1" s="153"/>
      <c r="O1" s="150"/>
    </row>
    <row r="2" spans="1:18" ht="6" customHeight="1">
      <c r="A2" s="656"/>
      <c r="B2" s="650"/>
      <c r="C2" s="651"/>
      <c r="D2" s="651"/>
      <c r="E2" s="652"/>
      <c r="F2" s="652"/>
      <c r="G2" s="652"/>
      <c r="H2" s="652"/>
      <c r="I2" s="652"/>
      <c r="J2" s="652"/>
      <c r="K2" s="652"/>
      <c r="L2" s="653"/>
      <c r="M2" s="654"/>
      <c r="N2" s="655"/>
      <c r="O2" s="150"/>
    </row>
    <row r="3" spans="1:18" ht="6" customHeight="1" thickBot="1">
      <c r="A3" s="656"/>
      <c r="B3" s="656"/>
      <c r="C3" s="153"/>
      <c r="D3" s="153"/>
      <c r="E3" s="153"/>
      <c r="F3" s="153"/>
      <c r="G3" s="153"/>
      <c r="H3" s="153"/>
      <c r="I3" s="153"/>
      <c r="J3" s="153"/>
      <c r="K3" s="153"/>
      <c r="L3" s="153"/>
      <c r="M3" s="153"/>
      <c r="N3" s="657"/>
      <c r="O3" s="150"/>
    </row>
    <row r="4" spans="1:18" s="155" customFormat="1" ht="13.5" customHeight="1" thickBot="1">
      <c r="A4" s="739"/>
      <c r="B4" s="656"/>
      <c r="C4" s="1559" t="s">
        <v>244</v>
      </c>
      <c r="D4" s="1560"/>
      <c r="E4" s="1560"/>
      <c r="F4" s="1560"/>
      <c r="G4" s="1560"/>
      <c r="H4" s="1560"/>
      <c r="I4" s="1560"/>
      <c r="J4" s="1560"/>
      <c r="K4" s="1560"/>
      <c r="L4" s="1560"/>
      <c r="M4" s="1561"/>
      <c r="N4" s="657"/>
      <c r="O4" s="154"/>
      <c r="P4" s="389"/>
    </row>
    <row r="5" spans="1:18" ht="15.75" customHeight="1">
      <c r="A5" s="656"/>
      <c r="B5" s="656"/>
      <c r="C5" s="156" t="s">
        <v>78</v>
      </c>
      <c r="D5" s="157"/>
      <c r="E5" s="157"/>
      <c r="F5" s="157"/>
      <c r="G5" s="157"/>
      <c r="H5" s="157"/>
      <c r="I5" s="157"/>
      <c r="J5" s="157"/>
      <c r="K5" s="157"/>
      <c r="L5" s="157"/>
      <c r="M5" s="158"/>
      <c r="N5" s="657"/>
      <c r="O5" s="150"/>
    </row>
    <row r="6" spans="1:18" ht="12" customHeight="1">
      <c r="A6" s="656"/>
      <c r="B6" s="656"/>
      <c r="C6" s="157"/>
      <c r="D6" s="157"/>
      <c r="E6" s="157"/>
      <c r="F6" s="159"/>
      <c r="G6" s="160"/>
      <c r="H6" s="159"/>
      <c r="I6" s="160"/>
      <c r="J6" s="159"/>
      <c r="K6" s="159"/>
      <c r="L6" s="159"/>
      <c r="M6" s="161"/>
      <c r="N6" s="657"/>
      <c r="O6" s="150"/>
    </row>
    <row r="7" spans="1:18" ht="24" customHeight="1">
      <c r="A7" s="656"/>
      <c r="B7" s="656"/>
      <c r="C7" s="1562" t="s">
        <v>525</v>
      </c>
      <c r="D7" s="1563"/>
      <c r="E7" s="157"/>
      <c r="F7" s="162" t="s">
        <v>77</v>
      </c>
      <c r="G7" s="160"/>
      <c r="H7" s="162" t="s">
        <v>245</v>
      </c>
      <c r="I7" s="160"/>
      <c r="J7" s="163" t="s">
        <v>89</v>
      </c>
      <c r="K7" s="163" t="s">
        <v>88</v>
      </c>
      <c r="L7" s="163"/>
      <c r="M7" s="164"/>
      <c r="N7" s="658"/>
      <c r="O7" s="165"/>
    </row>
    <row r="8" spans="1:18" s="171" customFormat="1" ht="3" customHeight="1">
      <c r="A8" s="740"/>
      <c r="B8" s="656"/>
      <c r="C8" s="166"/>
      <c r="D8" s="167"/>
      <c r="E8" s="167"/>
      <c r="F8" s="168"/>
      <c r="G8" s="160"/>
      <c r="H8" s="169"/>
      <c r="I8" s="160"/>
      <c r="J8" s="167"/>
      <c r="K8" s="167"/>
      <c r="L8" s="167"/>
      <c r="M8" s="167"/>
      <c r="N8" s="659"/>
      <c r="O8" s="170"/>
      <c r="P8" s="390"/>
    </row>
    <row r="9" spans="1:18" s="175" customFormat="1" ht="12.75" customHeight="1">
      <c r="A9" s="741"/>
      <c r="B9" s="656"/>
      <c r="C9" s="173" t="s">
        <v>246</v>
      </c>
      <c r="D9" s="173"/>
      <c r="E9" s="157"/>
      <c r="F9" s="742">
        <v>5.4</v>
      </c>
      <c r="G9" s="743"/>
      <c r="H9" s="742">
        <v>7.7</v>
      </c>
      <c r="I9" s="743"/>
      <c r="J9" s="742">
        <v>5.7</v>
      </c>
      <c r="K9" s="742">
        <v>5.0999999999999996</v>
      </c>
      <c r="L9" s="174">
        <v>0.89</v>
      </c>
      <c r="M9" s="271"/>
      <c r="N9" s="660"/>
      <c r="O9" s="172"/>
      <c r="P9" s="391"/>
      <c r="Q9" s="172"/>
      <c r="R9" s="1805"/>
    </row>
    <row r="10" spans="1:18" ht="12.75" customHeight="1">
      <c r="A10" s="656"/>
      <c r="B10" s="656"/>
      <c r="C10" s="173" t="s">
        <v>247</v>
      </c>
      <c r="D10" s="173"/>
      <c r="E10" s="157"/>
      <c r="F10" s="742">
        <v>4.8</v>
      </c>
      <c r="G10" s="743"/>
      <c r="H10" s="742">
        <v>8.9</v>
      </c>
      <c r="I10" s="743"/>
      <c r="J10" s="742">
        <v>5</v>
      </c>
      <c r="K10" s="742">
        <v>4.5999999999999996</v>
      </c>
      <c r="L10" s="174">
        <v>0.92</v>
      </c>
      <c r="M10" s="271"/>
      <c r="N10" s="661"/>
      <c r="O10" s="152"/>
      <c r="P10" s="392"/>
      <c r="Q10" s="152"/>
      <c r="R10" s="1805"/>
    </row>
    <row r="11" spans="1:18" ht="12.75" customHeight="1">
      <c r="A11" s="656"/>
      <c r="B11" s="656"/>
      <c r="C11" s="173" t="s">
        <v>248</v>
      </c>
      <c r="D11" s="173"/>
      <c r="E11" s="157"/>
      <c r="F11" s="742">
        <v>8.1</v>
      </c>
      <c r="G11" s="743"/>
      <c r="H11" s="742">
        <v>22.4</v>
      </c>
      <c r="I11" s="743"/>
      <c r="J11" s="742">
        <v>8.8000000000000007</v>
      </c>
      <c r="K11" s="742">
        <v>7.4</v>
      </c>
      <c r="L11" s="174">
        <v>0.84</v>
      </c>
      <c r="M11" s="271"/>
      <c r="N11" s="661"/>
      <c r="O11" s="152"/>
      <c r="P11" s="393"/>
      <c r="Q11" s="152"/>
      <c r="R11" s="1805"/>
    </row>
    <row r="12" spans="1:18" ht="12.75" customHeight="1">
      <c r="A12" s="656"/>
      <c r="B12" s="656"/>
      <c r="C12" s="173" t="s">
        <v>526</v>
      </c>
      <c r="D12" s="173"/>
      <c r="E12" s="157"/>
      <c r="F12" s="742">
        <v>14</v>
      </c>
      <c r="G12" s="743"/>
      <c r="H12" s="742">
        <v>31.8</v>
      </c>
      <c r="I12" s="744"/>
      <c r="J12" s="742">
        <v>13.9</v>
      </c>
      <c r="K12" s="742">
        <v>14.1</v>
      </c>
      <c r="L12" s="174">
        <v>1.01</v>
      </c>
      <c r="M12" s="271"/>
      <c r="N12" s="661"/>
      <c r="O12" s="152"/>
      <c r="P12" s="393"/>
      <c r="Q12" s="152"/>
      <c r="R12" s="1805"/>
    </row>
    <row r="13" spans="1:18" ht="12.75" customHeight="1">
      <c r="A13" s="656"/>
      <c r="B13" s="656"/>
      <c r="C13" s="173" t="s">
        <v>249</v>
      </c>
      <c r="D13" s="173"/>
      <c r="E13" s="157"/>
      <c r="F13" s="742">
        <v>14.6</v>
      </c>
      <c r="G13" s="743"/>
      <c r="H13" s="742">
        <v>35</v>
      </c>
      <c r="I13" s="743"/>
      <c r="J13" s="742">
        <v>14.5</v>
      </c>
      <c r="K13" s="742">
        <v>14.8</v>
      </c>
      <c r="L13" s="174">
        <v>1.02</v>
      </c>
      <c r="M13" s="271"/>
      <c r="N13" s="661"/>
      <c r="O13" s="152"/>
      <c r="P13" s="393"/>
      <c r="Q13" s="152"/>
      <c r="R13" s="1805"/>
    </row>
    <row r="14" spans="1:18" ht="12.75" customHeight="1">
      <c r="A14" s="656"/>
      <c r="B14" s="656"/>
      <c r="C14" s="173" t="s">
        <v>527</v>
      </c>
      <c r="D14" s="173"/>
      <c r="E14" s="157"/>
      <c r="F14" s="742">
        <v>9.6999999999999993</v>
      </c>
      <c r="G14" s="743"/>
      <c r="H14" s="742">
        <v>23.2</v>
      </c>
      <c r="I14" s="744"/>
      <c r="J14" s="742">
        <v>9.4</v>
      </c>
      <c r="K14" s="742">
        <v>10.1</v>
      </c>
      <c r="L14" s="174">
        <v>1.07</v>
      </c>
      <c r="M14" s="271"/>
      <c r="N14" s="661"/>
      <c r="O14" s="152"/>
      <c r="P14" s="392"/>
      <c r="Q14" s="152"/>
      <c r="R14" s="1805"/>
    </row>
    <row r="15" spans="1:18" ht="12.75" customHeight="1">
      <c r="A15" s="656"/>
      <c r="B15" s="656"/>
      <c r="C15" s="173" t="s">
        <v>250</v>
      </c>
      <c r="D15" s="173"/>
      <c r="E15" s="157"/>
      <c r="F15" s="742">
        <v>26.3</v>
      </c>
      <c r="G15" s="743"/>
      <c r="H15" s="742">
        <v>55.7</v>
      </c>
      <c r="I15" s="743"/>
      <c r="J15" s="742">
        <v>26</v>
      </c>
      <c r="K15" s="742">
        <v>26.6</v>
      </c>
      <c r="L15" s="174">
        <v>1.02</v>
      </c>
      <c r="M15" s="271"/>
      <c r="N15" s="661"/>
      <c r="O15" s="152"/>
      <c r="P15" s="393"/>
      <c r="Q15" s="152"/>
      <c r="R15" s="1805"/>
    </row>
    <row r="16" spans="1:18" ht="12.75" customHeight="1">
      <c r="A16" s="656"/>
      <c r="B16" s="656"/>
      <c r="C16" s="173" t="s">
        <v>528</v>
      </c>
      <c r="D16" s="173"/>
      <c r="E16" s="157"/>
      <c r="F16" s="742">
        <v>9.9</v>
      </c>
      <c r="G16" s="744"/>
      <c r="H16" s="742">
        <v>21.3</v>
      </c>
      <c r="I16" s="744"/>
      <c r="J16" s="742">
        <v>11.1</v>
      </c>
      <c r="K16" s="742">
        <v>8.6999999999999993</v>
      </c>
      <c r="L16" s="174">
        <v>0.78</v>
      </c>
      <c r="M16" s="271"/>
      <c r="N16" s="661"/>
      <c r="O16" s="152"/>
      <c r="P16" s="393"/>
      <c r="Q16" s="152"/>
      <c r="R16" s="1805"/>
    </row>
    <row r="17" spans="1:18" ht="12.75" customHeight="1">
      <c r="A17" s="656"/>
      <c r="B17" s="656"/>
      <c r="C17" s="173" t="s">
        <v>251</v>
      </c>
      <c r="D17" s="173"/>
      <c r="E17" s="157"/>
      <c r="F17" s="742">
        <v>8.1</v>
      </c>
      <c r="G17" s="743"/>
      <c r="H17" s="742">
        <v>19.899999999999999</v>
      </c>
      <c r="I17" s="743"/>
      <c r="J17" s="742">
        <v>8.6999999999999993</v>
      </c>
      <c r="K17" s="742">
        <v>7.5</v>
      </c>
      <c r="L17" s="174">
        <v>0.86</v>
      </c>
      <c r="M17" s="271"/>
      <c r="N17" s="661"/>
      <c r="O17" s="152"/>
      <c r="P17" s="393"/>
      <c r="Q17" s="152"/>
      <c r="R17" s="1805"/>
    </row>
    <row r="18" spans="1:18" ht="12.75" customHeight="1">
      <c r="A18" s="656"/>
      <c r="B18" s="656"/>
      <c r="C18" s="173" t="s">
        <v>252</v>
      </c>
      <c r="D18" s="173"/>
      <c r="E18" s="157"/>
      <c r="F18" s="742">
        <v>10.8</v>
      </c>
      <c r="G18" s="743"/>
      <c r="H18" s="742">
        <v>26.2</v>
      </c>
      <c r="I18" s="743"/>
      <c r="J18" s="742">
        <v>10.7</v>
      </c>
      <c r="K18" s="742">
        <v>11</v>
      </c>
      <c r="L18" s="174">
        <v>1.03</v>
      </c>
      <c r="M18" s="271"/>
      <c r="N18" s="661"/>
      <c r="O18" s="152"/>
      <c r="P18" s="393"/>
      <c r="Q18" s="152"/>
      <c r="R18" s="1805"/>
    </row>
    <row r="19" spans="1:18" s="178" customFormat="1" ht="12.75" customHeight="1">
      <c r="A19" s="745"/>
      <c r="B19" s="656"/>
      <c r="C19" s="173" t="s">
        <v>529</v>
      </c>
      <c r="D19" s="173"/>
      <c r="E19" s="177"/>
      <c r="F19" s="742">
        <v>26.4</v>
      </c>
      <c r="G19" s="744"/>
      <c r="H19" s="742">
        <v>58.4</v>
      </c>
      <c r="I19" s="744"/>
      <c r="J19" s="742">
        <v>24.3</v>
      </c>
      <c r="K19" s="742">
        <v>29.3</v>
      </c>
      <c r="L19" s="174">
        <v>1.21</v>
      </c>
      <c r="M19" s="272"/>
      <c r="N19" s="662"/>
      <c r="O19" s="176"/>
      <c r="P19" s="391"/>
      <c r="Q19" s="176"/>
      <c r="R19" s="1805"/>
    </row>
    <row r="20" spans="1:18" ht="12.75" customHeight="1">
      <c r="A20" s="656"/>
      <c r="B20" s="656"/>
      <c r="C20" s="173" t="s">
        <v>253</v>
      </c>
      <c r="D20" s="173"/>
      <c r="E20" s="157"/>
      <c r="F20" s="742">
        <v>6.2</v>
      </c>
      <c r="G20" s="743"/>
      <c r="H20" s="742">
        <v>10.4</v>
      </c>
      <c r="I20" s="743"/>
      <c r="J20" s="742">
        <v>6.6</v>
      </c>
      <c r="K20" s="742">
        <v>5.7</v>
      </c>
      <c r="L20" s="174">
        <v>0.86</v>
      </c>
      <c r="M20" s="271"/>
      <c r="N20" s="661"/>
      <c r="O20" s="152"/>
      <c r="P20" s="393"/>
      <c r="Q20" s="152"/>
      <c r="R20" s="1805"/>
    </row>
    <row r="21" spans="1:18" s="180" customFormat="1" ht="12.75" customHeight="1">
      <c r="A21" s="746"/>
      <c r="B21" s="656"/>
      <c r="C21" s="173" t="s">
        <v>254</v>
      </c>
      <c r="D21" s="173"/>
      <c r="E21" s="167"/>
      <c r="F21" s="742">
        <v>14.2</v>
      </c>
      <c r="G21" s="743"/>
      <c r="H21" s="742">
        <v>30.8</v>
      </c>
      <c r="I21" s="743"/>
      <c r="J21" s="742">
        <v>17.100000000000001</v>
      </c>
      <c r="K21" s="742">
        <v>10.7</v>
      </c>
      <c r="L21" s="174">
        <v>0.63</v>
      </c>
      <c r="M21" s="272"/>
      <c r="N21" s="663"/>
      <c r="O21" s="179"/>
      <c r="P21" s="394"/>
      <c r="Q21" s="179"/>
      <c r="R21" s="1805"/>
    </row>
    <row r="22" spans="1:18" s="182" customFormat="1" ht="12.75" customHeight="1">
      <c r="A22" s="664"/>
      <c r="B22" s="664"/>
      <c r="C22" s="173" t="s">
        <v>255</v>
      </c>
      <c r="D22" s="173"/>
      <c r="E22" s="157"/>
      <c r="F22" s="742">
        <v>11.6</v>
      </c>
      <c r="G22" s="743"/>
      <c r="H22" s="742">
        <v>37.799999999999997</v>
      </c>
      <c r="I22" s="743"/>
      <c r="J22" s="742">
        <v>10.8</v>
      </c>
      <c r="K22" s="742">
        <v>12.6</v>
      </c>
      <c r="L22" s="174">
        <v>1.17</v>
      </c>
      <c r="M22" s="271"/>
      <c r="N22" s="661"/>
      <c r="O22" s="181"/>
      <c r="P22" s="395"/>
      <c r="Q22" s="181"/>
      <c r="R22" s="1805"/>
    </row>
    <row r="23" spans="1:18" ht="12.75" customHeight="1">
      <c r="A23" s="656"/>
      <c r="B23" s="656"/>
      <c r="C23" s="173" t="s">
        <v>256</v>
      </c>
      <c r="D23" s="173"/>
      <c r="E23" s="157"/>
      <c r="F23" s="742">
        <v>5.5</v>
      </c>
      <c r="G23" s="743"/>
      <c r="H23" s="742">
        <v>19.2</v>
      </c>
      <c r="I23" s="743"/>
      <c r="J23" s="742">
        <v>4.8</v>
      </c>
      <c r="K23" s="742">
        <v>6.4</v>
      </c>
      <c r="L23" s="174">
        <v>1.33</v>
      </c>
      <c r="M23" s="271"/>
      <c r="N23" s="661"/>
      <c r="O23" s="152"/>
      <c r="P23" s="392"/>
      <c r="Q23" s="152"/>
      <c r="R23" s="1805"/>
    </row>
    <row r="24" spans="1:18" ht="12.75" customHeight="1">
      <c r="A24" s="656"/>
      <c r="B24" s="656"/>
      <c r="C24" s="173" t="s">
        <v>257</v>
      </c>
      <c r="D24" s="173"/>
      <c r="E24" s="157"/>
      <c r="F24" s="742">
        <v>6.6</v>
      </c>
      <c r="G24" s="743"/>
      <c r="H24" s="742">
        <v>14.8</v>
      </c>
      <c r="I24" s="743"/>
      <c r="J24" s="742">
        <v>6.3</v>
      </c>
      <c r="K24" s="742">
        <v>7</v>
      </c>
      <c r="L24" s="174">
        <v>1.1100000000000001</v>
      </c>
      <c r="M24" s="271"/>
      <c r="N24" s="661"/>
      <c r="O24" s="152"/>
      <c r="P24" s="392"/>
      <c r="Q24" s="152"/>
      <c r="R24" s="1805"/>
    </row>
    <row r="25" spans="1:18" s="186" customFormat="1" ht="12.75" customHeight="1">
      <c r="A25" s="665"/>
      <c r="B25" s="665"/>
      <c r="C25" s="166" t="s">
        <v>82</v>
      </c>
      <c r="D25" s="166"/>
      <c r="E25" s="184"/>
      <c r="F25" s="747">
        <v>17.5</v>
      </c>
      <c r="G25" s="748"/>
      <c r="H25" s="747">
        <v>38.200000000000003</v>
      </c>
      <c r="I25" s="748"/>
      <c r="J25" s="747">
        <v>17.5</v>
      </c>
      <c r="K25" s="747">
        <v>17.600000000000001</v>
      </c>
      <c r="L25" s="185">
        <v>1.01</v>
      </c>
      <c r="M25" s="272"/>
      <c r="N25" s="666"/>
      <c r="O25" s="183"/>
      <c r="P25" s="393"/>
      <c r="Q25" s="183"/>
      <c r="R25" s="1805"/>
    </row>
    <row r="26" spans="1:18" s="188" customFormat="1" ht="12.75" customHeight="1">
      <c r="A26" s="667"/>
      <c r="B26" s="749"/>
      <c r="C26" s="753" t="s">
        <v>258</v>
      </c>
      <c r="D26" s="753"/>
      <c r="E26" s="754"/>
      <c r="F26" s="755">
        <v>12</v>
      </c>
      <c r="G26" s="756"/>
      <c r="H26" s="755">
        <v>23.9</v>
      </c>
      <c r="I26" s="756"/>
      <c r="J26" s="755">
        <v>11.9</v>
      </c>
      <c r="K26" s="755">
        <v>12</v>
      </c>
      <c r="L26" s="735">
        <v>1.01</v>
      </c>
      <c r="M26" s="273"/>
      <c r="N26" s="668"/>
      <c r="O26" s="187"/>
      <c r="P26" s="396"/>
      <c r="Q26" s="187"/>
      <c r="R26" s="1805"/>
    </row>
    <row r="27" spans="1:18" ht="12.75" customHeight="1">
      <c r="A27" s="656"/>
      <c r="B27" s="656"/>
      <c r="C27" s="173" t="s">
        <v>259</v>
      </c>
      <c r="D27" s="173"/>
      <c r="E27" s="157"/>
      <c r="F27" s="742">
        <v>12.5</v>
      </c>
      <c r="G27" s="743"/>
      <c r="H27" s="742">
        <v>29.1</v>
      </c>
      <c r="I27" s="743"/>
      <c r="J27" s="742">
        <v>13.4</v>
      </c>
      <c r="K27" s="742">
        <v>11.4</v>
      </c>
      <c r="L27" s="174">
        <v>0.85</v>
      </c>
      <c r="M27" s="271"/>
      <c r="N27" s="661"/>
      <c r="O27" s="152"/>
      <c r="P27" s="393"/>
      <c r="Q27" s="152"/>
      <c r="R27" s="1805"/>
    </row>
    <row r="28" spans="1:18" ht="12.75" customHeight="1">
      <c r="A28" s="656"/>
      <c r="B28" s="656"/>
      <c r="C28" s="173" t="s">
        <v>260</v>
      </c>
      <c r="D28" s="173"/>
      <c r="E28" s="157"/>
      <c r="F28" s="742">
        <v>7.4</v>
      </c>
      <c r="G28" s="744"/>
      <c r="H28" s="742">
        <v>14.8</v>
      </c>
      <c r="I28" s="744"/>
      <c r="J28" s="742">
        <v>7.3</v>
      </c>
      <c r="K28" s="742">
        <v>7.5</v>
      </c>
      <c r="L28" s="174">
        <v>1.03</v>
      </c>
      <c r="M28" s="271"/>
      <c r="N28" s="661"/>
      <c r="O28" s="152"/>
      <c r="P28" s="393"/>
      <c r="Q28" s="152"/>
      <c r="R28" s="1805"/>
    </row>
    <row r="29" spans="1:18" ht="12.75" customHeight="1">
      <c r="A29" s="656"/>
      <c r="B29" s="656"/>
      <c r="C29" s="173" t="s">
        <v>530</v>
      </c>
      <c r="D29" s="173"/>
      <c r="E29" s="189"/>
      <c r="F29" s="742">
        <v>11.2</v>
      </c>
      <c r="G29" s="743"/>
      <c r="H29" s="742">
        <v>29</v>
      </c>
      <c r="I29" s="743"/>
      <c r="J29" s="742">
        <v>11.5</v>
      </c>
      <c r="K29" s="742">
        <v>10.8</v>
      </c>
      <c r="L29" s="174">
        <v>0.94</v>
      </c>
      <c r="M29" s="271"/>
      <c r="N29" s="661"/>
      <c r="O29" s="152"/>
      <c r="P29" s="393"/>
      <c r="Q29" s="152"/>
      <c r="R29" s="1805"/>
    </row>
    <row r="30" spans="1:18" ht="12.75" customHeight="1">
      <c r="A30" s="656"/>
      <c r="B30" s="656"/>
      <c r="C30" s="173" t="s">
        <v>452</v>
      </c>
      <c r="D30" s="173"/>
      <c r="E30" s="157"/>
      <c r="F30" s="742">
        <v>14.3</v>
      </c>
      <c r="G30" s="744"/>
      <c r="H30" s="742">
        <v>24.7</v>
      </c>
      <c r="I30" s="744"/>
      <c r="J30" s="742">
        <v>15.8</v>
      </c>
      <c r="K30" s="742">
        <v>12.8</v>
      </c>
      <c r="L30" s="174">
        <v>0.81</v>
      </c>
      <c r="M30" s="271"/>
      <c r="N30" s="661"/>
      <c r="O30" s="152"/>
      <c r="P30" s="393"/>
      <c r="Q30" s="152"/>
      <c r="R30" s="1805"/>
    </row>
    <row r="31" spans="1:18" ht="12.75" customHeight="1">
      <c r="A31" s="656"/>
      <c r="B31" s="656"/>
      <c r="C31" s="173" t="s">
        <v>367</v>
      </c>
      <c r="D31" s="173"/>
      <c r="E31" s="157"/>
      <c r="F31" s="742">
        <v>13.1</v>
      </c>
      <c r="G31" s="744"/>
      <c r="H31" s="742">
        <v>25.3</v>
      </c>
      <c r="I31" s="744"/>
      <c r="J31" s="742">
        <v>14.7</v>
      </c>
      <c r="K31" s="742">
        <v>11.6</v>
      </c>
      <c r="L31" s="174">
        <v>0.79</v>
      </c>
      <c r="M31" s="271"/>
      <c r="N31" s="661"/>
      <c r="O31" s="152"/>
      <c r="P31" s="393"/>
      <c r="Q31" s="152"/>
      <c r="R31" s="1805"/>
    </row>
    <row r="32" spans="1:18" s="192" customFormat="1" ht="12.75" customHeight="1">
      <c r="A32" s="750"/>
      <c r="B32" s="656"/>
      <c r="C32" s="173" t="s">
        <v>261</v>
      </c>
      <c r="D32" s="173"/>
      <c r="E32" s="177"/>
      <c r="F32" s="742">
        <v>10.6</v>
      </c>
      <c r="G32" s="743"/>
      <c r="H32" s="742">
        <v>28.1</v>
      </c>
      <c r="I32" s="743"/>
      <c r="J32" s="742">
        <v>10</v>
      </c>
      <c r="K32" s="742">
        <v>11.4</v>
      </c>
      <c r="L32" s="174">
        <v>1.1399999999999999</v>
      </c>
      <c r="M32" s="271"/>
      <c r="N32" s="669"/>
      <c r="O32" s="190"/>
      <c r="P32" s="397"/>
      <c r="Q32" s="190"/>
      <c r="R32" s="1805"/>
    </row>
    <row r="33" spans="1:18" ht="12.75" customHeight="1">
      <c r="A33" s="656"/>
      <c r="B33" s="656"/>
      <c r="C33" s="173" t="s">
        <v>531</v>
      </c>
      <c r="D33" s="173"/>
      <c r="E33" s="157"/>
      <c r="F33" s="742">
        <v>7.7</v>
      </c>
      <c r="G33" s="744"/>
      <c r="H33" s="742">
        <v>21.1</v>
      </c>
      <c r="I33" s="744"/>
      <c r="J33" s="742">
        <v>8.1999999999999993</v>
      </c>
      <c r="K33" s="742">
        <v>7.2</v>
      </c>
      <c r="L33" s="174">
        <v>0.88</v>
      </c>
      <c r="M33" s="271"/>
      <c r="N33" s="661"/>
      <c r="O33" s="152"/>
      <c r="P33" s="393"/>
      <c r="Q33" s="152"/>
      <c r="R33" s="1805"/>
    </row>
    <row r="34" spans="1:18" ht="12.75" customHeight="1">
      <c r="A34" s="656"/>
      <c r="B34" s="656"/>
      <c r="C34" s="173" t="s">
        <v>262</v>
      </c>
      <c r="D34" s="173"/>
      <c r="E34" s="157"/>
      <c r="F34" s="742">
        <v>7.2</v>
      </c>
      <c r="G34" s="743"/>
      <c r="H34" s="742">
        <v>19.100000000000001</v>
      </c>
      <c r="I34" s="743"/>
      <c r="J34" s="742">
        <v>6.2</v>
      </c>
      <c r="K34" s="742">
        <v>8.4</v>
      </c>
      <c r="L34" s="174">
        <v>1.35</v>
      </c>
      <c r="M34" s="271"/>
      <c r="N34" s="661"/>
      <c r="O34" s="152"/>
      <c r="P34" s="393"/>
      <c r="Q34" s="152"/>
      <c r="R34" s="1805"/>
    </row>
    <row r="35" spans="1:18" s="180" customFormat="1" ht="12.75" customHeight="1">
      <c r="A35" s="746"/>
      <c r="B35" s="656"/>
      <c r="C35" s="173" t="s">
        <v>532</v>
      </c>
      <c r="D35" s="173"/>
      <c r="E35" s="167"/>
      <c r="F35" s="742">
        <v>6.7</v>
      </c>
      <c r="G35" s="743"/>
      <c r="H35" s="742">
        <v>22.2</v>
      </c>
      <c r="I35" s="744"/>
      <c r="J35" s="742">
        <v>7</v>
      </c>
      <c r="K35" s="742">
        <v>6.3</v>
      </c>
      <c r="L35" s="174">
        <v>0.9</v>
      </c>
      <c r="M35" s="272"/>
      <c r="N35" s="663"/>
      <c r="O35" s="179"/>
      <c r="P35" s="394"/>
      <c r="Q35" s="179"/>
      <c r="R35" s="1805"/>
    </row>
    <row r="36" spans="1:18" ht="12.75" customHeight="1">
      <c r="A36" s="656"/>
      <c r="B36" s="656"/>
      <c r="C36" s="173" t="s">
        <v>263</v>
      </c>
      <c r="D36" s="173"/>
      <c r="E36" s="157"/>
      <c r="F36" s="742">
        <v>8.1999999999999993</v>
      </c>
      <c r="G36" s="743"/>
      <c r="H36" s="742">
        <v>24.5</v>
      </c>
      <c r="I36" s="743"/>
      <c r="J36" s="742">
        <v>8.5</v>
      </c>
      <c r="K36" s="742">
        <v>7.8</v>
      </c>
      <c r="L36" s="174">
        <v>0.92</v>
      </c>
      <c r="M36" s="271"/>
      <c r="N36" s="661"/>
      <c r="O36" s="152"/>
      <c r="P36" s="392"/>
      <c r="Q36" s="152"/>
      <c r="R36" s="1805"/>
    </row>
    <row r="37" spans="1:18" s="188" customFormat="1" ht="12.75" customHeight="1">
      <c r="A37" s="667"/>
      <c r="B37" s="751"/>
      <c r="C37" s="753" t="s">
        <v>264</v>
      </c>
      <c r="D37" s="753"/>
      <c r="E37" s="754"/>
      <c r="F37" s="755">
        <v>10.9</v>
      </c>
      <c r="G37" s="756"/>
      <c r="H37" s="755">
        <v>23.5</v>
      </c>
      <c r="I37" s="756"/>
      <c r="J37" s="755">
        <v>10.9</v>
      </c>
      <c r="K37" s="755">
        <v>10.9</v>
      </c>
      <c r="L37" s="735">
        <v>1</v>
      </c>
      <c r="M37" s="273"/>
      <c r="N37" s="668"/>
      <c r="O37" s="187"/>
      <c r="P37" s="396"/>
      <c r="Q37" s="187"/>
      <c r="R37" s="1805"/>
    </row>
    <row r="38" spans="1:18" ht="23.25" customHeight="1">
      <c r="A38" s="656"/>
      <c r="B38" s="656"/>
      <c r="C38" s="173" t="s">
        <v>265</v>
      </c>
      <c r="D38" s="173"/>
      <c r="E38" s="157"/>
      <c r="F38" s="742">
        <v>7.7</v>
      </c>
      <c r="G38" s="743"/>
      <c r="H38" s="742">
        <v>16.3</v>
      </c>
      <c r="I38" s="743"/>
      <c r="J38" s="742">
        <v>7.8</v>
      </c>
      <c r="K38" s="742">
        <v>7.7</v>
      </c>
      <c r="L38" s="174">
        <v>0.99</v>
      </c>
      <c r="M38" s="271"/>
      <c r="N38" s="661"/>
      <c r="O38" s="152"/>
      <c r="P38" s="392"/>
      <c r="Q38" s="152"/>
      <c r="R38" s="1805"/>
    </row>
    <row r="39" spans="1:18" ht="12" customHeight="1">
      <c r="A39" s="656"/>
      <c r="B39" s="656"/>
      <c r="C39" s="173" t="s">
        <v>533</v>
      </c>
      <c r="D39" s="173"/>
      <c r="E39" s="157"/>
      <c r="F39" s="742">
        <v>4.2</v>
      </c>
      <c r="G39" s="744"/>
      <c r="H39" s="742">
        <v>7.3</v>
      </c>
      <c r="I39" s="744"/>
      <c r="J39" s="742">
        <v>4.5999999999999996</v>
      </c>
      <c r="K39" s="742">
        <v>3.8</v>
      </c>
      <c r="L39" s="174">
        <v>0.83</v>
      </c>
      <c r="M39" s="271"/>
      <c r="N39" s="661"/>
      <c r="O39" s="152"/>
      <c r="P39" s="392"/>
      <c r="Q39" s="152"/>
      <c r="R39" s="1805"/>
    </row>
    <row r="40" spans="1:18" s="199" customFormat="1" ht="12" customHeight="1">
      <c r="A40" s="752"/>
      <c r="B40" s="656"/>
      <c r="C40" s="193"/>
      <c r="D40" s="194"/>
      <c r="E40" s="195"/>
      <c r="F40" s="196"/>
      <c r="G40" s="196"/>
      <c r="H40" s="196"/>
      <c r="I40" s="196"/>
      <c r="J40" s="197"/>
      <c r="K40" s="197"/>
      <c r="L40" s="197"/>
      <c r="M40" s="197"/>
      <c r="N40" s="670"/>
      <c r="O40" s="198"/>
      <c r="P40" s="390"/>
    </row>
    <row r="41" spans="1:18" ht="17.25" customHeight="1">
      <c r="A41" s="656"/>
      <c r="B41" s="656"/>
      <c r="C41" s="173"/>
      <c r="D41" s="173"/>
      <c r="E41" s="157"/>
      <c r="F41" s="169"/>
      <c r="G41" s="1558"/>
      <c r="H41" s="1558"/>
      <c r="I41" s="1558"/>
      <c r="J41" s="1558"/>
      <c r="K41" s="1558"/>
      <c r="L41" s="1558"/>
      <c r="M41" s="1558"/>
      <c r="N41" s="671"/>
      <c r="O41" s="150"/>
    </row>
    <row r="42" spans="1:18" ht="17.25" customHeight="1">
      <c r="A42" s="656"/>
      <c r="B42" s="656"/>
      <c r="C42" s="173"/>
      <c r="D42" s="173"/>
      <c r="E42" s="157"/>
      <c r="F42" s="169"/>
      <c r="G42" s="1558"/>
      <c r="H42" s="1558"/>
      <c r="I42" s="1558"/>
      <c r="J42" s="1558"/>
      <c r="K42" s="1558"/>
      <c r="L42" s="1558"/>
      <c r="M42" s="1558"/>
      <c r="N42" s="671"/>
      <c r="O42" s="150"/>
    </row>
    <row r="43" spans="1:18" ht="17.25" customHeight="1">
      <c r="A43" s="656"/>
      <c r="B43" s="656"/>
      <c r="C43" s="173"/>
      <c r="D43" s="173"/>
      <c r="E43" s="157"/>
      <c r="F43" s="169"/>
      <c r="G43" s="1558"/>
      <c r="H43" s="1558"/>
      <c r="I43" s="1558"/>
      <c r="J43" s="1558"/>
      <c r="K43" s="1558"/>
      <c r="L43" s="1558"/>
      <c r="M43" s="1558"/>
      <c r="N43" s="671"/>
      <c r="O43" s="150"/>
    </row>
    <row r="44" spans="1:18" ht="17.25" customHeight="1">
      <c r="A44" s="656"/>
      <c r="B44" s="656"/>
      <c r="C44" s="173"/>
      <c r="D44" s="173"/>
      <c r="E44" s="200"/>
      <c r="F44" s="169"/>
      <c r="G44" s="1558"/>
      <c r="H44" s="1558"/>
      <c r="I44" s="1558"/>
      <c r="J44" s="1558"/>
      <c r="K44" s="1558"/>
      <c r="L44" s="1558"/>
      <c r="M44" s="1558"/>
      <c r="N44" s="671"/>
      <c r="O44" s="150"/>
    </row>
    <row r="45" spans="1:18" ht="17.25" customHeight="1">
      <c r="A45" s="656"/>
      <c r="B45" s="656"/>
      <c r="C45" s="173"/>
      <c r="D45" s="173"/>
      <c r="E45" s="157"/>
      <c r="F45" s="169"/>
      <c r="G45" s="1558"/>
      <c r="H45" s="1558"/>
      <c r="I45" s="1558"/>
      <c r="J45" s="1558"/>
      <c r="K45" s="1558"/>
      <c r="L45" s="1558"/>
      <c r="M45" s="1558"/>
      <c r="N45" s="671"/>
      <c r="O45" s="150"/>
    </row>
    <row r="46" spans="1:18" ht="17.25" customHeight="1">
      <c r="A46" s="656"/>
      <c r="B46" s="656"/>
      <c r="C46" s="173"/>
      <c r="D46" s="173"/>
      <c r="E46" s="157"/>
      <c r="F46" s="169"/>
      <c r="G46" s="1558"/>
      <c r="H46" s="1558"/>
      <c r="I46" s="1558"/>
      <c r="J46" s="1558"/>
      <c r="K46" s="1558"/>
      <c r="L46" s="1558"/>
      <c r="M46" s="1558"/>
      <c r="N46" s="671"/>
      <c r="O46" s="150"/>
      <c r="Q46" s="398"/>
    </row>
    <row r="47" spans="1:18" ht="17.25" customHeight="1">
      <c r="A47" s="656"/>
      <c r="B47" s="656"/>
      <c r="C47" s="173"/>
      <c r="D47" s="173"/>
      <c r="E47" s="157"/>
      <c r="F47" s="169"/>
      <c r="G47" s="1558"/>
      <c r="H47" s="1558"/>
      <c r="I47" s="1558"/>
      <c r="J47" s="1558"/>
      <c r="K47" s="1558"/>
      <c r="L47" s="1558"/>
      <c r="M47" s="1558"/>
      <c r="N47" s="671"/>
      <c r="O47" s="150"/>
    </row>
    <row r="48" spans="1:18" ht="17.25" customHeight="1">
      <c r="A48" s="656"/>
      <c r="B48" s="656"/>
      <c r="C48" s="173"/>
      <c r="D48" s="173"/>
      <c r="E48" s="157"/>
      <c r="F48" s="169"/>
      <c r="G48" s="1558"/>
      <c r="H48" s="1558"/>
      <c r="I48" s="1558"/>
      <c r="J48" s="1558"/>
      <c r="K48" s="1558"/>
      <c r="L48" s="1558"/>
      <c r="M48" s="1558"/>
      <c r="N48" s="671"/>
      <c r="O48" s="150"/>
    </row>
    <row r="49" spans="1:16" ht="17.25" customHeight="1">
      <c r="A49" s="656"/>
      <c r="B49" s="656"/>
      <c r="C49" s="173"/>
      <c r="D49" s="173"/>
      <c r="E49" s="157"/>
      <c r="F49" s="169"/>
      <c r="G49" s="1558"/>
      <c r="H49" s="1558"/>
      <c r="I49" s="1558"/>
      <c r="J49" s="1558"/>
      <c r="K49" s="1558"/>
      <c r="L49" s="1558"/>
      <c r="M49" s="1558"/>
      <c r="N49" s="671"/>
      <c r="O49" s="150"/>
    </row>
    <row r="50" spans="1:16" ht="17.25" customHeight="1">
      <c r="A50" s="656"/>
      <c r="B50" s="656"/>
      <c r="C50" s="173"/>
      <c r="D50" s="173"/>
      <c r="E50" s="157"/>
      <c r="F50" s="169"/>
      <c r="G50" s="1558"/>
      <c r="H50" s="1558"/>
      <c r="I50" s="1558"/>
      <c r="J50" s="1558"/>
      <c r="K50" s="1558"/>
      <c r="L50" s="1558"/>
      <c r="M50" s="1558"/>
      <c r="N50" s="671"/>
      <c r="O50" s="150"/>
    </row>
    <row r="51" spans="1:16" ht="17.25" customHeight="1">
      <c r="A51" s="656"/>
      <c r="B51" s="656"/>
      <c r="C51" s="173"/>
      <c r="D51" s="173"/>
      <c r="E51" s="157"/>
      <c r="F51" s="169"/>
      <c r="G51" s="1558"/>
      <c r="H51" s="1558"/>
      <c r="I51" s="1558"/>
      <c r="J51" s="1558"/>
      <c r="K51" s="1558"/>
      <c r="L51" s="1558"/>
      <c r="M51" s="1558"/>
      <c r="N51" s="671"/>
      <c r="O51" s="150"/>
    </row>
    <row r="52" spans="1:16" ht="17.25" customHeight="1">
      <c r="A52" s="656"/>
      <c r="B52" s="656"/>
      <c r="C52" s="173"/>
      <c r="D52" s="173"/>
      <c r="E52" s="157"/>
      <c r="F52" s="169"/>
      <c r="G52" s="1558"/>
      <c r="H52" s="1558"/>
      <c r="I52" s="1558"/>
      <c r="J52" s="1558"/>
      <c r="K52" s="1558"/>
      <c r="L52" s="1558"/>
      <c r="M52" s="1558"/>
      <c r="N52" s="671"/>
      <c r="O52" s="150"/>
    </row>
    <row r="53" spans="1:16" s="192" customFormat="1" ht="17.25" customHeight="1">
      <c r="A53" s="750"/>
      <c r="B53" s="656"/>
      <c r="C53" s="173"/>
      <c r="D53" s="173"/>
      <c r="E53" s="201"/>
      <c r="F53" s="169"/>
      <c r="G53" s="1557"/>
      <c r="H53" s="1557"/>
      <c r="I53" s="1557"/>
      <c r="J53" s="1557"/>
      <c r="K53" s="1557"/>
      <c r="L53" s="1558"/>
      <c r="M53" s="1558"/>
      <c r="N53" s="672"/>
      <c r="O53" s="191"/>
      <c r="P53" s="399"/>
    </row>
    <row r="54" spans="1:16" ht="17.25" customHeight="1">
      <c r="A54" s="656"/>
      <c r="B54" s="656"/>
      <c r="C54" s="173"/>
      <c r="D54" s="173"/>
      <c r="E54" s="157"/>
      <c r="F54" s="169"/>
      <c r="G54" s="1558"/>
      <c r="H54" s="1558"/>
      <c r="I54" s="1558"/>
      <c r="J54" s="1558"/>
      <c r="K54" s="1558"/>
      <c r="L54" s="1558"/>
      <c r="M54" s="1558"/>
      <c r="N54" s="671"/>
      <c r="O54" s="150"/>
    </row>
    <row r="55" spans="1:16" ht="17.25" customHeight="1">
      <c r="A55" s="656"/>
      <c r="B55" s="656"/>
      <c r="C55" s="173"/>
      <c r="D55" s="173"/>
      <c r="E55" s="157"/>
      <c r="F55" s="169"/>
      <c r="G55" s="1557"/>
      <c r="H55" s="1557"/>
      <c r="I55" s="1557"/>
      <c r="J55" s="1557"/>
      <c r="K55" s="1557"/>
      <c r="L55" s="1558"/>
      <c r="M55" s="1558"/>
      <c r="N55" s="671"/>
      <c r="O55" s="150"/>
    </row>
    <row r="56" spans="1:16" ht="5.25" customHeight="1">
      <c r="A56" s="656"/>
      <c r="B56" s="656"/>
      <c r="C56" s="173"/>
      <c r="D56" s="173"/>
      <c r="E56" s="157"/>
      <c r="F56" s="169"/>
      <c r="G56" s="1557"/>
      <c r="H56" s="1557"/>
      <c r="I56" s="1557"/>
      <c r="J56" s="1557"/>
      <c r="K56" s="1557"/>
      <c r="L56" s="1558"/>
      <c r="M56" s="1558"/>
      <c r="N56" s="671"/>
      <c r="O56" s="150"/>
    </row>
    <row r="57" spans="1:16" ht="18.75" customHeight="1">
      <c r="A57" s="656"/>
      <c r="B57" s="656"/>
      <c r="C57" s="173"/>
      <c r="D57" s="173"/>
      <c r="E57" s="157"/>
      <c r="F57" s="169"/>
      <c r="G57" s="1558"/>
      <c r="H57" s="1558"/>
      <c r="I57" s="1558"/>
      <c r="J57" s="1558"/>
      <c r="K57" s="1558"/>
      <c r="L57" s="1558"/>
      <c r="M57" s="1558"/>
      <c r="N57" s="671"/>
      <c r="O57" s="150"/>
    </row>
    <row r="58" spans="1:16" ht="11.25" customHeight="1">
      <c r="A58" s="656"/>
      <c r="B58" s="656"/>
      <c r="C58" s="1551" t="s">
        <v>534</v>
      </c>
      <c r="D58" s="1552"/>
      <c r="E58" s="1552"/>
      <c r="F58" s="1552"/>
      <c r="G58" s="1552"/>
      <c r="H58" s="1552"/>
      <c r="I58" s="1552"/>
      <c r="J58" s="1552"/>
      <c r="K58" s="1552"/>
      <c r="L58" s="1552"/>
      <c r="M58" s="1552"/>
      <c r="N58" s="1553"/>
      <c r="O58" s="150"/>
    </row>
    <row r="59" spans="1:16" ht="21" customHeight="1">
      <c r="A59" s="656"/>
      <c r="B59" s="656"/>
      <c r="C59" s="1552" t="s">
        <v>535</v>
      </c>
      <c r="D59" s="1552"/>
      <c r="E59" s="1552"/>
      <c r="F59" s="1552"/>
      <c r="G59" s="1552"/>
      <c r="H59" s="1552"/>
      <c r="I59" s="1552"/>
      <c r="J59" s="1552"/>
      <c r="K59" s="1552"/>
      <c r="L59" s="1552"/>
      <c r="M59" s="1552"/>
      <c r="N59" s="760"/>
      <c r="O59" s="150"/>
    </row>
    <row r="60" spans="1:16" ht="13.5" customHeight="1">
      <c r="A60" s="656"/>
      <c r="B60" s="656"/>
      <c r="C60" s="1554"/>
      <c r="D60" s="1555"/>
      <c r="E60" s="1555"/>
      <c r="F60" s="1555"/>
      <c r="G60" s="202"/>
      <c r="H60" s="202"/>
      <c r="I60" s="203"/>
      <c r="J60" s="203"/>
      <c r="K60" s="203"/>
      <c r="L60" s="1556" t="s">
        <v>542</v>
      </c>
      <c r="M60" s="1556"/>
      <c r="N60" s="768">
        <v>21</v>
      </c>
      <c r="O60" s="150"/>
    </row>
    <row r="64" spans="1:16" ht="8.25" customHeight="1"/>
    <row r="66" spans="14:14" ht="9" customHeight="1"/>
    <row r="67" spans="14:14" ht="8.25" customHeight="1">
      <c r="N67" s="204"/>
    </row>
    <row r="68" spans="14:14" ht="9.75" customHeight="1"/>
  </sheetData>
  <mergeCells count="40">
    <mergeCell ref="C4:M4"/>
    <mergeCell ref="C7:D7"/>
    <mergeCell ref="G41:K41"/>
    <mergeCell ref="L41:M41"/>
    <mergeCell ref="G42:K42"/>
    <mergeCell ref="L42:M42"/>
    <mergeCell ref="G43:K43"/>
    <mergeCell ref="L43:M43"/>
    <mergeCell ref="G44:K44"/>
    <mergeCell ref="L44:M44"/>
    <mergeCell ref="G45:K45"/>
    <mergeCell ref="L45:M45"/>
    <mergeCell ref="G46:K46"/>
    <mergeCell ref="L46:M46"/>
    <mergeCell ref="G47:K47"/>
    <mergeCell ref="L47:M47"/>
    <mergeCell ref="G48:K48"/>
    <mergeCell ref="L48:M48"/>
    <mergeCell ref="G49:K49"/>
    <mergeCell ref="L49:M49"/>
    <mergeCell ref="G50:K50"/>
    <mergeCell ref="L50:M50"/>
    <mergeCell ref="G51:K51"/>
    <mergeCell ref="L51:M51"/>
    <mergeCell ref="G52:K52"/>
    <mergeCell ref="L52:M52"/>
    <mergeCell ref="G53:K53"/>
    <mergeCell ref="L53:M53"/>
    <mergeCell ref="G54:K54"/>
    <mergeCell ref="L54:M54"/>
    <mergeCell ref="C58:N58"/>
    <mergeCell ref="C59:M59"/>
    <mergeCell ref="C60:F60"/>
    <mergeCell ref="L60:M60"/>
    <mergeCell ref="G55:K55"/>
    <mergeCell ref="L55:M55"/>
    <mergeCell ref="G56:K56"/>
    <mergeCell ref="L56:M56"/>
    <mergeCell ref="G57:K57"/>
    <mergeCell ref="L57:M5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2" customWidth="1"/>
    <col min="13" max="13" width="2.7109375" customWidth="1"/>
    <col min="14" max="14" width="2.42578125" customWidth="1"/>
    <col min="15" max="15" width="1" customWidth="1"/>
    <col min="17" max="17" width="13" customWidth="1"/>
  </cols>
  <sheetData>
    <row r="1" spans="1:17" ht="13.5" customHeight="1">
      <c r="A1" s="4"/>
      <c r="B1" s="437"/>
      <c r="C1" s="437"/>
      <c r="D1" s="437"/>
      <c r="E1" s="436"/>
      <c r="F1" s="1343" t="s">
        <v>44</v>
      </c>
      <c r="G1" s="1343"/>
      <c r="H1" s="1343"/>
      <c r="I1" s="8"/>
      <c r="J1" s="8"/>
      <c r="K1" s="8"/>
      <c r="L1" s="8"/>
      <c r="M1" s="8"/>
      <c r="N1" s="8"/>
      <c r="O1" s="8"/>
    </row>
    <row r="2" spans="1:17" ht="13.5" customHeight="1">
      <c r="A2" s="4"/>
      <c r="B2" s="462"/>
      <c r="C2" s="1348"/>
      <c r="D2" s="1348"/>
      <c r="E2" s="1348"/>
      <c r="F2" s="1348"/>
      <c r="G2" s="1348"/>
      <c r="H2" s="8"/>
      <c r="I2" s="8"/>
      <c r="J2" s="8"/>
      <c r="K2" s="8"/>
      <c r="L2" s="8"/>
      <c r="M2" s="8"/>
      <c r="N2" s="8"/>
      <c r="O2" s="8"/>
    </row>
    <row r="3" spans="1:17">
      <c r="A3" s="4"/>
      <c r="B3" s="463"/>
      <c r="C3" s="1348"/>
      <c r="D3" s="1348"/>
      <c r="E3" s="1348"/>
      <c r="F3" s="1348"/>
      <c r="G3" s="1348"/>
      <c r="H3" s="1"/>
      <c r="I3" s="8"/>
      <c r="J3" s="8"/>
      <c r="K3" s="8"/>
      <c r="L3" s="8"/>
      <c r="M3" s="8"/>
      <c r="N3" s="8"/>
      <c r="O3" s="4"/>
    </row>
    <row r="4" spans="1:17" ht="12.75" customHeight="1">
      <c r="A4" s="4"/>
      <c r="B4" s="465"/>
      <c r="C4" s="1341" t="s">
        <v>53</v>
      </c>
      <c r="D4" s="1342"/>
      <c r="E4" s="1342"/>
      <c r="F4" s="1342"/>
      <c r="G4" s="1342"/>
      <c r="H4" s="1342"/>
      <c r="I4" s="8"/>
      <c r="J4" s="8"/>
      <c r="K4" s="8"/>
      <c r="L4" s="8"/>
      <c r="M4" s="22"/>
      <c r="N4" s="8"/>
      <c r="O4" s="4"/>
    </row>
    <row r="5" spans="1:17" s="12" customFormat="1" ht="16.5" customHeight="1">
      <c r="A5" s="11"/>
      <c r="B5" s="464"/>
      <c r="C5" s="1342"/>
      <c r="D5" s="1342"/>
      <c r="E5" s="1342"/>
      <c r="F5" s="1342"/>
      <c r="G5" s="1342"/>
      <c r="H5" s="1342"/>
      <c r="I5" s="8"/>
      <c r="J5" s="8"/>
      <c r="K5" s="8"/>
      <c r="L5" s="8"/>
      <c r="M5" s="22"/>
      <c r="N5" s="8"/>
      <c r="O5" s="11"/>
    </row>
    <row r="6" spans="1:17" ht="11.25" customHeight="1">
      <c r="A6" s="4"/>
      <c r="B6" s="465"/>
      <c r="C6" s="1342"/>
      <c r="D6" s="1342"/>
      <c r="E6" s="1342"/>
      <c r="F6" s="1342"/>
      <c r="G6" s="1342"/>
      <c r="H6" s="1342"/>
      <c r="I6" s="8"/>
      <c r="J6" s="8"/>
      <c r="K6" s="8"/>
      <c r="L6" s="8"/>
      <c r="M6" s="22"/>
      <c r="N6" s="8"/>
      <c r="O6" s="4"/>
    </row>
    <row r="7" spans="1:17" ht="11.25" customHeight="1">
      <c r="A7" s="4"/>
      <c r="B7" s="465"/>
      <c r="C7" s="1342"/>
      <c r="D7" s="1342"/>
      <c r="E7" s="1342"/>
      <c r="F7" s="1342"/>
      <c r="G7" s="1342"/>
      <c r="H7" s="1342"/>
      <c r="I7" s="8"/>
      <c r="J7" s="8"/>
      <c r="K7" s="8"/>
      <c r="L7" s="8"/>
      <c r="M7" s="22"/>
      <c r="N7" s="8"/>
      <c r="O7" s="4"/>
    </row>
    <row r="8" spans="1:17" ht="117" customHeight="1">
      <c r="A8" s="4"/>
      <c r="B8" s="465"/>
      <c r="C8" s="1342"/>
      <c r="D8" s="1342"/>
      <c r="E8" s="1342"/>
      <c r="F8" s="1342"/>
      <c r="G8" s="1342"/>
      <c r="H8" s="1342"/>
      <c r="I8" s="8"/>
      <c r="J8" s="8"/>
      <c r="K8" s="8"/>
      <c r="L8" s="8"/>
      <c r="M8" s="22"/>
      <c r="N8" s="8"/>
      <c r="O8" s="4"/>
    </row>
    <row r="9" spans="1:17" ht="10.5" customHeight="1">
      <c r="A9" s="4"/>
      <c r="B9" s="465"/>
      <c r="C9" s="1342"/>
      <c r="D9" s="1342"/>
      <c r="E9" s="1342"/>
      <c r="F9" s="1342"/>
      <c r="G9" s="1342"/>
      <c r="H9" s="1342"/>
      <c r="I9" s="8"/>
      <c r="J9" s="8"/>
      <c r="K9" s="8"/>
      <c r="L9" s="8"/>
      <c r="M9" s="22"/>
      <c r="N9" s="5"/>
      <c r="O9" s="4"/>
    </row>
    <row r="10" spans="1:17" ht="11.25" customHeight="1">
      <c r="A10" s="4"/>
      <c r="B10" s="465"/>
      <c r="C10" s="1342"/>
      <c r="D10" s="1342"/>
      <c r="E10" s="1342"/>
      <c r="F10" s="1342"/>
      <c r="G10" s="1342"/>
      <c r="H10" s="1342"/>
      <c r="I10" s="8"/>
      <c r="J10" s="8"/>
      <c r="K10" s="8"/>
      <c r="L10" s="8"/>
      <c r="M10" s="22"/>
      <c r="N10" s="5"/>
      <c r="O10" s="4"/>
      <c r="Q10" s="7"/>
    </row>
    <row r="11" spans="1:17" ht="3.75" customHeight="1">
      <c r="A11" s="4"/>
      <c r="B11" s="465"/>
      <c r="C11" s="1342"/>
      <c r="D11" s="1342"/>
      <c r="E11" s="1342"/>
      <c r="F11" s="1342"/>
      <c r="G11" s="1342"/>
      <c r="H11" s="1342"/>
      <c r="I11" s="8"/>
      <c r="J11" s="8"/>
      <c r="K11" s="8"/>
      <c r="L11" s="8"/>
      <c r="M11" s="22"/>
      <c r="N11" s="5"/>
      <c r="O11" s="4"/>
    </row>
    <row r="12" spans="1:17" ht="11.25" customHeight="1">
      <c r="A12" s="4"/>
      <c r="B12" s="465"/>
      <c r="C12" s="1342"/>
      <c r="D12" s="1342"/>
      <c r="E12" s="1342"/>
      <c r="F12" s="1342"/>
      <c r="G12" s="1342"/>
      <c r="H12" s="1342"/>
      <c r="I12" s="8"/>
      <c r="J12" s="8"/>
      <c r="K12" s="8"/>
      <c r="L12" s="8"/>
      <c r="M12" s="22"/>
      <c r="N12" s="5"/>
      <c r="O12" s="4"/>
    </row>
    <row r="13" spans="1:17" ht="11.25" customHeight="1">
      <c r="A13" s="4"/>
      <c r="B13" s="465"/>
      <c r="C13" s="1342"/>
      <c r="D13" s="1342"/>
      <c r="E13" s="1342"/>
      <c r="F13" s="1342"/>
      <c r="G13" s="1342"/>
      <c r="H13" s="1342"/>
      <c r="I13" s="8"/>
      <c r="J13" s="8"/>
      <c r="K13" s="8"/>
      <c r="L13" s="8"/>
      <c r="M13" s="22"/>
      <c r="N13" s="5"/>
      <c r="O13" s="4"/>
    </row>
    <row r="14" spans="1:17" ht="15.75" customHeight="1">
      <c r="A14" s="4"/>
      <c r="B14" s="465"/>
      <c r="C14" s="1342"/>
      <c r="D14" s="1342"/>
      <c r="E14" s="1342"/>
      <c r="F14" s="1342"/>
      <c r="G14" s="1342"/>
      <c r="H14" s="1342"/>
      <c r="I14" s="8"/>
      <c r="J14" s="8"/>
      <c r="K14" s="8"/>
      <c r="L14" s="8"/>
      <c r="M14" s="22"/>
      <c r="N14" s="5"/>
      <c r="O14" s="4"/>
    </row>
    <row r="15" spans="1:17" ht="22.5" customHeight="1">
      <c r="A15" s="4"/>
      <c r="B15" s="465"/>
      <c r="C15" s="1342"/>
      <c r="D15" s="1342"/>
      <c r="E15" s="1342"/>
      <c r="F15" s="1342"/>
      <c r="G15" s="1342"/>
      <c r="H15" s="1342"/>
      <c r="I15" s="8"/>
      <c r="J15" s="8"/>
      <c r="K15" s="8"/>
      <c r="L15" s="8"/>
      <c r="M15" s="22"/>
      <c r="N15" s="5"/>
      <c r="O15" s="4"/>
    </row>
    <row r="16" spans="1:17" ht="11.25" customHeight="1">
      <c r="A16" s="4"/>
      <c r="B16" s="465"/>
      <c r="C16" s="1342"/>
      <c r="D16" s="1342"/>
      <c r="E16" s="1342"/>
      <c r="F16" s="1342"/>
      <c r="G16" s="1342"/>
      <c r="H16" s="1342"/>
      <c r="I16" s="8"/>
      <c r="J16" s="8"/>
      <c r="K16" s="8"/>
      <c r="L16" s="8"/>
      <c r="M16" s="22"/>
      <c r="N16" s="5"/>
      <c r="O16" s="4"/>
    </row>
    <row r="17" spans="1:18" ht="11.25" customHeight="1">
      <c r="A17" s="4"/>
      <c r="B17" s="465"/>
      <c r="C17" s="1342"/>
      <c r="D17" s="1342"/>
      <c r="E17" s="1342"/>
      <c r="F17" s="1342"/>
      <c r="G17" s="1342"/>
      <c r="H17" s="1342"/>
      <c r="I17" s="8"/>
      <c r="J17" s="8"/>
      <c r="K17" s="8"/>
      <c r="L17" s="8"/>
      <c r="M17" s="22"/>
      <c r="N17" s="5"/>
      <c r="O17" s="4"/>
    </row>
    <row r="18" spans="1:18" ht="11.25" customHeight="1">
      <c r="A18" s="4"/>
      <c r="B18" s="465"/>
      <c r="C18" s="1342"/>
      <c r="D18" s="1342"/>
      <c r="E18" s="1342"/>
      <c r="F18" s="1342"/>
      <c r="G18" s="1342"/>
      <c r="H18" s="1342"/>
      <c r="I18" s="10"/>
      <c r="J18" s="10"/>
      <c r="K18" s="10"/>
      <c r="L18" s="10"/>
      <c r="M18" s="10"/>
      <c r="N18" s="5"/>
      <c r="O18" s="4"/>
    </row>
    <row r="19" spans="1:18" ht="11.25" customHeight="1">
      <c r="A19" s="4"/>
      <c r="B19" s="465"/>
      <c r="C19" s="1342"/>
      <c r="D19" s="1342"/>
      <c r="E19" s="1342"/>
      <c r="F19" s="1342"/>
      <c r="G19" s="1342"/>
      <c r="H19" s="1342"/>
      <c r="I19" s="23"/>
      <c r="J19" s="23"/>
      <c r="K19" s="23"/>
      <c r="L19" s="23"/>
      <c r="M19" s="23"/>
      <c r="N19" s="5"/>
      <c r="O19" s="4"/>
    </row>
    <row r="20" spans="1:18" ht="11.25" customHeight="1">
      <c r="A20" s="4"/>
      <c r="B20" s="465"/>
      <c r="C20" s="1342"/>
      <c r="D20" s="1342"/>
      <c r="E20" s="1342"/>
      <c r="F20" s="1342"/>
      <c r="G20" s="1342"/>
      <c r="H20" s="1342"/>
      <c r="I20" s="16"/>
      <c r="J20" s="16"/>
      <c r="K20" s="16"/>
      <c r="L20" s="16"/>
      <c r="M20" s="16"/>
      <c r="N20" s="5"/>
      <c r="O20" s="4"/>
    </row>
    <row r="21" spans="1:18" ht="11.25" customHeight="1">
      <c r="A21" s="4"/>
      <c r="B21" s="465"/>
      <c r="C21" s="1342"/>
      <c r="D21" s="1342"/>
      <c r="E21" s="1342"/>
      <c r="F21" s="1342"/>
      <c r="G21" s="1342"/>
      <c r="H21" s="1342"/>
      <c r="I21" s="16"/>
      <c r="J21" s="16"/>
      <c r="K21" s="16"/>
      <c r="L21" s="16"/>
      <c r="M21" s="16"/>
      <c r="N21" s="5"/>
      <c r="O21" s="4"/>
    </row>
    <row r="22" spans="1:18" ht="12" customHeight="1">
      <c r="A22" s="4"/>
      <c r="B22" s="465"/>
      <c r="C22" s="35"/>
      <c r="D22" s="35"/>
      <c r="E22" s="35"/>
      <c r="F22" s="35"/>
      <c r="G22" s="35"/>
      <c r="H22" s="35"/>
      <c r="I22" s="18"/>
      <c r="J22" s="18"/>
      <c r="K22" s="18"/>
      <c r="L22" s="18"/>
      <c r="M22" s="18"/>
      <c r="N22" s="5"/>
      <c r="O22" s="4"/>
    </row>
    <row r="23" spans="1:18" ht="27.75" customHeight="1">
      <c r="A23" s="4"/>
      <c r="B23" s="465"/>
      <c r="C23" s="35"/>
      <c r="D23" s="35"/>
      <c r="E23" s="35"/>
      <c r="F23" s="35"/>
      <c r="G23" s="35"/>
      <c r="H23" s="35"/>
      <c r="I23" s="16"/>
      <c r="J23" s="16"/>
      <c r="K23" s="16"/>
      <c r="L23" s="16"/>
      <c r="M23" s="16"/>
      <c r="N23" s="5"/>
      <c r="O23" s="4"/>
    </row>
    <row r="24" spans="1:18" ht="18" customHeight="1">
      <c r="A24" s="4"/>
      <c r="B24" s="465"/>
      <c r="C24" s="14"/>
      <c r="D24" s="18"/>
      <c r="E24" s="20"/>
      <c r="F24" s="18"/>
      <c r="G24" s="15"/>
      <c r="H24" s="18"/>
      <c r="I24" s="18"/>
      <c r="J24" s="18"/>
      <c r="K24" s="18"/>
      <c r="L24" s="18"/>
      <c r="M24" s="18"/>
      <c r="N24" s="5"/>
      <c r="O24" s="4"/>
    </row>
    <row r="25" spans="1:18" ht="18" customHeight="1">
      <c r="A25" s="4"/>
      <c r="B25" s="465"/>
      <c r="C25" s="17"/>
      <c r="D25" s="18"/>
      <c r="E25" s="13"/>
      <c r="F25" s="16"/>
      <c r="G25" s="15"/>
      <c r="H25" s="16"/>
      <c r="I25" s="16"/>
      <c r="J25" s="16"/>
      <c r="K25" s="16"/>
      <c r="L25" s="16"/>
      <c r="M25" s="16"/>
      <c r="N25" s="5"/>
      <c r="O25" s="4"/>
    </row>
    <row r="26" spans="1:18">
      <c r="A26" s="4"/>
      <c r="B26" s="465"/>
      <c r="C26" s="17"/>
      <c r="D26" s="18"/>
      <c r="E26" s="13"/>
      <c r="F26" s="16"/>
      <c r="G26" s="15"/>
      <c r="H26" s="16"/>
      <c r="I26" s="16"/>
      <c r="J26" s="16"/>
      <c r="K26" s="16"/>
      <c r="L26" s="16"/>
      <c r="M26" s="16"/>
      <c r="N26" s="5"/>
      <c r="O26" s="4"/>
    </row>
    <row r="27" spans="1:18" ht="13.5" customHeight="1">
      <c r="A27" s="4"/>
      <c r="B27" s="465"/>
      <c r="C27" s="17"/>
      <c r="D27" s="18"/>
      <c r="E27" s="13"/>
      <c r="F27" s="16"/>
      <c r="G27" s="15"/>
      <c r="H27" s="600"/>
      <c r="I27" s="601" t="s">
        <v>43</v>
      </c>
      <c r="J27" s="602"/>
      <c r="K27" s="602"/>
      <c r="L27" s="603"/>
      <c r="M27" s="603"/>
      <c r="N27" s="5"/>
      <c r="O27" s="4"/>
    </row>
    <row r="28" spans="1:18" ht="10.5" customHeight="1">
      <c r="A28" s="4"/>
      <c r="B28" s="465"/>
      <c r="C28" s="14"/>
      <c r="D28" s="18"/>
      <c r="E28" s="20"/>
      <c r="F28" s="18"/>
      <c r="G28" s="15"/>
      <c r="H28" s="18"/>
      <c r="I28" s="604"/>
      <c r="J28" s="604"/>
      <c r="K28" s="604"/>
      <c r="L28" s="604"/>
      <c r="M28" s="1912"/>
      <c r="N28" s="605"/>
      <c r="O28" s="4"/>
    </row>
    <row r="29" spans="1:18" ht="16.5" customHeight="1">
      <c r="A29" s="4"/>
      <c r="B29" s="465"/>
      <c r="C29" s="14"/>
      <c r="D29" s="18"/>
      <c r="E29" s="20"/>
      <c r="F29" s="18"/>
      <c r="G29" s="15"/>
      <c r="H29" s="18"/>
      <c r="I29" s="18" t="s">
        <v>442</v>
      </c>
      <c r="J29" s="18"/>
      <c r="K29" s="18"/>
      <c r="L29" s="18"/>
      <c r="M29" s="1912"/>
      <c r="N29" s="606"/>
      <c r="O29" s="4"/>
    </row>
    <row r="30" spans="1:18" ht="10.5" customHeight="1">
      <c r="A30" s="4"/>
      <c r="B30" s="465"/>
      <c r="C30" s="14"/>
      <c r="D30" s="18"/>
      <c r="E30" s="20"/>
      <c r="F30" s="18"/>
      <c r="G30" s="15"/>
      <c r="H30" s="18"/>
      <c r="I30" s="18"/>
      <c r="J30" s="18"/>
      <c r="K30" s="18"/>
      <c r="L30" s="18"/>
      <c r="M30" s="1912"/>
      <c r="N30" s="606"/>
      <c r="O30" s="4"/>
      <c r="P30" s="131"/>
      <c r="Q30" s="131"/>
      <c r="R30" s="131"/>
    </row>
    <row r="31" spans="1:18" ht="16.5" customHeight="1">
      <c r="A31" s="4"/>
      <c r="B31" s="465"/>
      <c r="C31" s="17"/>
      <c r="D31" s="18"/>
      <c r="E31" s="13"/>
      <c r="F31" s="16"/>
      <c r="G31" s="15"/>
      <c r="H31" s="16"/>
      <c r="I31" s="1337" t="s">
        <v>47</v>
      </c>
      <c r="J31" s="1337"/>
      <c r="K31" s="1338" t="s">
        <v>557</v>
      </c>
      <c r="L31" s="1347"/>
      <c r="M31" s="1912"/>
      <c r="N31" s="607"/>
      <c r="O31" s="4"/>
      <c r="P31" s="131"/>
      <c r="Q31" s="131"/>
      <c r="R31" s="131"/>
    </row>
    <row r="32" spans="1:18" ht="10.5" customHeight="1">
      <c r="A32" s="4"/>
      <c r="B32" s="465"/>
      <c r="C32" s="17"/>
      <c r="D32" s="18"/>
      <c r="E32" s="13"/>
      <c r="F32" s="16"/>
      <c r="G32" s="15"/>
      <c r="H32" s="16"/>
      <c r="I32" s="424"/>
      <c r="J32" s="424"/>
      <c r="K32" s="423"/>
      <c r="L32" s="423"/>
      <c r="M32" s="1912"/>
      <c r="N32" s="607"/>
      <c r="O32" s="4"/>
      <c r="P32" s="131"/>
      <c r="Q32" s="131"/>
      <c r="R32" s="131"/>
    </row>
    <row r="33" spans="1:18" ht="16.5" customHeight="1">
      <c r="A33" s="4"/>
      <c r="B33" s="465"/>
      <c r="C33" s="14"/>
      <c r="D33" s="18"/>
      <c r="E33" s="20"/>
      <c r="F33" s="18"/>
      <c r="G33" s="15"/>
      <c r="H33" s="18"/>
      <c r="I33" s="1346" t="s">
        <v>396</v>
      </c>
      <c r="J33" s="1344"/>
      <c r="K33" s="1344"/>
      <c r="L33" s="1344"/>
      <c r="M33" s="1912"/>
      <c r="N33" s="606"/>
      <c r="O33" s="4"/>
      <c r="P33" s="131"/>
      <c r="Q33" s="131"/>
      <c r="R33" s="131"/>
    </row>
    <row r="34" spans="1:18" ht="14.25" customHeight="1">
      <c r="A34" s="4"/>
      <c r="B34" s="465"/>
      <c r="C34" s="14"/>
      <c r="D34" s="18"/>
      <c r="E34" s="20"/>
      <c r="F34" s="18"/>
      <c r="G34" s="15"/>
      <c r="H34" s="18"/>
      <c r="I34" s="300" t="s">
        <v>397</v>
      </c>
      <c r="J34" s="421"/>
      <c r="K34" s="421"/>
      <c r="L34" s="421"/>
      <c r="M34" s="1912"/>
      <c r="N34" s="606"/>
      <c r="O34" s="4"/>
    </row>
    <row r="35" spans="1:18" s="131" customFormat="1" ht="14.25" customHeight="1">
      <c r="A35" s="4"/>
      <c r="B35" s="465"/>
      <c r="C35" s="14"/>
      <c r="D35" s="18"/>
      <c r="E35" s="20"/>
      <c r="F35" s="18"/>
      <c r="G35" s="691"/>
      <c r="H35" s="18"/>
      <c r="I35" s="300" t="s">
        <v>513</v>
      </c>
      <c r="J35" s="689"/>
      <c r="K35" s="689"/>
      <c r="L35" s="689"/>
      <c r="M35" s="1912"/>
      <c r="N35" s="606"/>
      <c r="O35" s="4"/>
    </row>
    <row r="36" spans="1:18" ht="20.25" customHeight="1">
      <c r="A36" s="4"/>
      <c r="B36" s="465"/>
      <c r="C36" s="17"/>
      <c r="D36" s="18"/>
      <c r="E36" s="13"/>
      <c r="F36" s="16"/>
      <c r="G36" s="15"/>
      <c r="H36" s="16"/>
      <c r="I36" s="1338" t="s">
        <v>398</v>
      </c>
      <c r="J36" s="1338"/>
      <c r="K36" s="1338"/>
      <c r="L36" s="1338"/>
      <c r="M36" s="1912"/>
      <c r="N36" s="607"/>
      <c r="O36" s="4"/>
    </row>
    <row r="37" spans="1:18" ht="12.75" customHeight="1">
      <c r="A37" s="4"/>
      <c r="B37" s="465"/>
      <c r="C37" s="17"/>
      <c r="D37" s="18"/>
      <c r="E37" s="13"/>
      <c r="F37" s="16"/>
      <c r="G37" s="15"/>
      <c r="H37" s="16"/>
      <c r="I37" s="422" t="s">
        <v>399</v>
      </c>
      <c r="J37" s="422"/>
      <c r="K37" s="422"/>
      <c r="L37" s="422"/>
      <c r="M37" s="1912"/>
      <c r="N37" s="607"/>
      <c r="O37" s="4"/>
    </row>
    <row r="38" spans="1:18" ht="12.75" customHeight="1">
      <c r="A38" s="4"/>
      <c r="B38" s="465"/>
      <c r="C38" s="17"/>
      <c r="D38" s="18"/>
      <c r="E38" s="13"/>
      <c r="F38" s="16"/>
      <c r="G38" s="15"/>
      <c r="H38" s="16"/>
      <c r="I38" s="1338" t="s">
        <v>451</v>
      </c>
      <c r="J38" s="1338"/>
      <c r="K38" s="1338"/>
      <c r="L38" s="1338"/>
      <c r="M38" s="1912"/>
      <c r="N38" s="607"/>
      <c r="O38" s="4"/>
    </row>
    <row r="39" spans="1:18" ht="17.25" customHeight="1">
      <c r="A39" s="4"/>
      <c r="B39" s="465"/>
      <c r="C39" s="14"/>
      <c r="D39" s="18"/>
      <c r="E39" s="20"/>
      <c r="F39" s="18"/>
      <c r="G39" s="15"/>
      <c r="H39" s="18"/>
      <c r="I39" s="1340" t="s">
        <v>63</v>
      </c>
      <c r="J39" s="1338"/>
      <c r="K39" s="1338"/>
      <c r="L39" s="1338"/>
      <c r="M39" s="1912"/>
      <c r="N39" s="606"/>
      <c r="O39" s="4"/>
    </row>
    <row r="40" spans="1:18" ht="15" customHeight="1">
      <c r="A40" s="4"/>
      <c r="B40" s="465"/>
      <c r="C40" s="17"/>
      <c r="D40" s="18"/>
      <c r="E40" s="13"/>
      <c r="F40" s="16"/>
      <c r="G40" s="15"/>
      <c r="H40" s="16"/>
      <c r="I40" s="1340" t="s">
        <v>443</v>
      </c>
      <c r="J40" s="1338"/>
      <c r="K40" s="1338"/>
      <c r="L40" s="1338"/>
      <c r="M40" s="1912"/>
      <c r="N40" s="607"/>
      <c r="O40" s="4"/>
    </row>
    <row r="41" spans="1:18" ht="10.5" customHeight="1">
      <c r="A41" s="4"/>
      <c r="B41" s="465"/>
      <c r="C41" s="17"/>
      <c r="D41" s="18"/>
      <c r="E41" s="13"/>
      <c r="F41" s="16"/>
      <c r="G41" s="15"/>
      <c r="H41" s="16"/>
      <c r="I41" s="422"/>
      <c r="J41" s="422"/>
      <c r="K41" s="422"/>
      <c r="L41" s="422"/>
      <c r="M41" s="1912"/>
      <c r="N41" s="607"/>
      <c r="O41" s="4"/>
    </row>
    <row r="42" spans="1:18" ht="16.5" customHeight="1">
      <c r="A42" s="4"/>
      <c r="B42" s="465"/>
      <c r="C42" s="17"/>
      <c r="D42" s="18"/>
      <c r="E42" s="13"/>
      <c r="F42" s="16"/>
      <c r="G42" s="15"/>
      <c r="H42" s="16"/>
      <c r="I42" s="1345" t="s">
        <v>57</v>
      </c>
      <c r="J42" s="1337"/>
      <c r="K42" s="1337"/>
      <c r="L42" s="1337"/>
      <c r="M42" s="1912"/>
      <c r="N42" s="607"/>
      <c r="O42" s="4"/>
    </row>
    <row r="43" spans="1:18" ht="10.5" customHeight="1">
      <c r="A43" s="4"/>
      <c r="B43" s="465"/>
      <c r="C43" s="14"/>
      <c r="D43" s="18"/>
      <c r="E43" s="20"/>
      <c r="F43" s="18"/>
      <c r="G43" s="15"/>
      <c r="H43" s="18"/>
      <c r="I43" s="1339"/>
      <c r="J43" s="1339"/>
      <c r="K43" s="1339"/>
      <c r="L43" s="1339"/>
      <c r="M43" s="1912"/>
      <c r="N43" s="606"/>
      <c r="O43" s="4"/>
    </row>
    <row r="44" spans="1:18" ht="16.5" customHeight="1">
      <c r="A44" s="4"/>
      <c r="B44" s="465"/>
      <c r="C44" s="17"/>
      <c r="D44" s="18"/>
      <c r="E44" s="13"/>
      <c r="F44" s="16"/>
      <c r="G44" s="15"/>
      <c r="H44" s="16"/>
      <c r="I44" s="1344" t="s">
        <v>24</v>
      </c>
      <c r="J44" s="1344"/>
      <c r="K44" s="1344"/>
      <c r="L44" s="1344"/>
      <c r="M44" s="1912"/>
      <c r="N44" s="607"/>
      <c r="O44" s="4"/>
    </row>
    <row r="45" spans="1:18" ht="10.5" customHeight="1">
      <c r="A45" s="4"/>
      <c r="B45" s="465"/>
      <c r="C45" s="17"/>
      <c r="D45" s="18"/>
      <c r="E45" s="13"/>
      <c r="F45" s="16"/>
      <c r="G45" s="15"/>
      <c r="H45" s="16"/>
      <c r="I45" s="421"/>
      <c r="J45" s="421"/>
      <c r="K45" s="421"/>
      <c r="L45" s="421"/>
      <c r="M45" s="1912"/>
      <c r="N45" s="607"/>
      <c r="O45" s="4"/>
    </row>
    <row r="46" spans="1:18" ht="16.5" customHeight="1">
      <c r="A46" s="4"/>
      <c r="B46" s="465"/>
      <c r="C46" s="14"/>
      <c r="D46" s="18"/>
      <c r="E46" s="20"/>
      <c r="F46" s="18"/>
      <c r="G46" s="15"/>
      <c r="H46" s="18"/>
      <c r="I46" s="1337" t="s">
        <v>20</v>
      </c>
      <c r="J46" s="1337"/>
      <c r="K46" s="1337"/>
      <c r="L46" s="1337"/>
      <c r="M46" s="1912"/>
      <c r="N46" s="606"/>
      <c r="O46" s="4"/>
    </row>
    <row r="47" spans="1:18" ht="10.5" customHeight="1">
      <c r="A47" s="4"/>
      <c r="B47" s="465"/>
      <c r="C47" s="14"/>
      <c r="D47" s="18"/>
      <c r="E47" s="20"/>
      <c r="F47" s="18"/>
      <c r="G47" s="15"/>
      <c r="H47" s="18"/>
      <c r="I47" s="424"/>
      <c r="J47" s="424"/>
      <c r="K47" s="424"/>
      <c r="L47" s="424"/>
      <c r="M47" s="1912"/>
      <c r="N47" s="606"/>
      <c r="O47" s="4"/>
    </row>
    <row r="48" spans="1:18" ht="16.5" customHeight="1">
      <c r="A48" s="4"/>
      <c r="B48" s="465"/>
      <c r="C48" s="17"/>
      <c r="D48" s="18"/>
      <c r="E48" s="13"/>
      <c r="F48" s="16"/>
      <c r="G48" s="15"/>
      <c r="H48" s="16"/>
      <c r="I48" s="1336" t="s">
        <v>10</v>
      </c>
      <c r="J48" s="1336"/>
      <c r="K48" s="1336"/>
      <c r="L48" s="1336"/>
      <c r="M48" s="1912"/>
      <c r="N48" s="607"/>
      <c r="O48" s="4"/>
    </row>
    <row r="49" spans="1:15" ht="5.25" customHeight="1">
      <c r="A49" s="4"/>
      <c r="B49" s="465"/>
      <c r="C49" s="17"/>
      <c r="D49" s="18"/>
      <c r="E49" s="13"/>
      <c r="F49" s="16"/>
      <c r="G49" s="15"/>
      <c r="H49" s="16"/>
      <c r="I49" s="425"/>
      <c r="J49" s="425"/>
      <c r="K49" s="425"/>
      <c r="L49" s="425"/>
      <c r="M49" s="1912"/>
      <c r="N49" s="607"/>
      <c r="O49" s="4"/>
    </row>
    <row r="50" spans="1:15" ht="12.75" customHeight="1">
      <c r="A50" s="4"/>
      <c r="B50" s="465"/>
      <c r="C50" s="17"/>
      <c r="D50" s="18"/>
      <c r="E50" s="13"/>
      <c r="F50" s="16"/>
      <c r="G50" s="15"/>
      <c r="H50" s="16"/>
      <c r="I50" s="8"/>
      <c r="J50" s="8"/>
      <c r="K50" s="8"/>
      <c r="L50" s="8"/>
      <c r="M50" s="1319"/>
      <c r="N50" s="5"/>
      <c r="O50" s="4"/>
    </row>
    <row r="51" spans="1:15" ht="29.25" customHeight="1">
      <c r="A51" s="4"/>
      <c r="B51" s="465"/>
      <c r="C51" s="3"/>
      <c r="D51" s="8"/>
      <c r="E51" s="5"/>
      <c r="F51" s="2"/>
      <c r="G51" s="6"/>
      <c r="H51" s="2"/>
      <c r="I51" s="33"/>
      <c r="J51" s="33"/>
      <c r="K51" s="8"/>
      <c r="L51" s="8"/>
      <c r="M51" s="2"/>
      <c r="N51" s="5"/>
      <c r="O51" s="4"/>
    </row>
    <row r="52" spans="1:15" ht="20.25" customHeight="1">
      <c r="A52" s="4"/>
      <c r="B52" s="465"/>
      <c r="C52" s="5"/>
      <c r="D52" s="5"/>
      <c r="E52" s="5"/>
      <c r="F52" s="5"/>
      <c r="G52" s="5"/>
      <c r="H52" s="5"/>
      <c r="I52" s="5"/>
      <c r="J52" s="5"/>
      <c r="K52" s="5"/>
      <c r="L52" s="5"/>
      <c r="M52" s="5"/>
      <c r="N52" s="5"/>
      <c r="O52" s="4"/>
    </row>
    <row r="53" spans="1:15">
      <c r="A53" s="4"/>
      <c r="B53" s="685">
        <v>2</v>
      </c>
      <c r="C53" s="1333" t="s">
        <v>541</v>
      </c>
      <c r="D53" s="1334"/>
      <c r="E53" s="1334"/>
      <c r="F53" s="1334"/>
      <c r="G53" s="1334"/>
      <c r="H53" s="1334"/>
      <c r="I53" s="8"/>
      <c r="J53" s="8"/>
      <c r="K53" s="8"/>
      <c r="L53" s="8"/>
      <c r="M53" s="8"/>
      <c r="O53" s="4"/>
    </row>
    <row r="64" spans="1:15" ht="8.25" customHeight="1"/>
    <row r="66" spans="13:14" ht="9" customHeight="1">
      <c r="N66" s="9"/>
    </row>
    <row r="67" spans="13:14" ht="8.25" customHeight="1">
      <c r="M67" s="1335"/>
      <c r="N67" s="1335"/>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I31:J31"/>
    <mergeCell ref="C4:H21"/>
    <mergeCell ref="F1:H1"/>
    <mergeCell ref="I44:L44"/>
    <mergeCell ref="I42:L42"/>
    <mergeCell ref="I33:L33"/>
    <mergeCell ref="K31:L31"/>
    <mergeCell ref="C2:G2"/>
    <mergeCell ref="C3:G3"/>
    <mergeCell ref="C53:H53"/>
    <mergeCell ref="M67:N67"/>
    <mergeCell ref="I48:L48"/>
    <mergeCell ref="I46:L46"/>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436"/>
      <c r="C1" s="436"/>
      <c r="D1" s="436"/>
      <c r="E1" s="436"/>
      <c r="F1" s="436"/>
      <c r="G1" s="437"/>
      <c r="H1" s="437"/>
      <c r="I1" s="437"/>
      <c r="J1" s="437"/>
      <c r="K1" s="437"/>
      <c r="L1" s="437"/>
      <c r="M1" s="437"/>
      <c r="N1" s="437"/>
      <c r="O1" s="437"/>
      <c r="P1" s="437"/>
      <c r="Q1" s="437"/>
      <c r="R1" s="437"/>
      <c r="S1" s="437"/>
      <c r="T1" s="437"/>
      <c r="U1" s="437"/>
      <c r="V1" s="437"/>
      <c r="W1" s="437"/>
      <c r="X1" s="1432" t="s">
        <v>515</v>
      </c>
      <c r="Y1" s="1432"/>
      <c r="Z1" s="1432"/>
      <c r="AA1" s="1432"/>
      <c r="AB1" s="1432"/>
      <c r="AC1" s="1432"/>
      <c r="AD1" s="1432"/>
      <c r="AE1" s="1432"/>
      <c r="AF1" s="1432"/>
      <c r="AG1" s="4"/>
      <c r="AH1" s="27"/>
      <c r="AI1" s="27"/>
      <c r="AJ1" s="27"/>
      <c r="AK1" s="27"/>
      <c r="AL1" s="27"/>
      <c r="AM1" s="27"/>
    </row>
    <row r="2" spans="1:57" ht="6" customHeight="1">
      <c r="A2" s="438"/>
      <c r="B2" s="1568"/>
      <c r="C2" s="1568"/>
      <c r="D2" s="1568"/>
      <c r="E2" s="21"/>
      <c r="F2" s="21"/>
      <c r="G2" s="21"/>
      <c r="H2" s="21"/>
      <c r="I2" s="21"/>
      <c r="J2" s="431"/>
      <c r="K2" s="431"/>
      <c r="L2" s="431"/>
      <c r="M2" s="431"/>
      <c r="N2" s="431"/>
      <c r="O2" s="431"/>
      <c r="P2" s="431"/>
      <c r="Q2" s="431"/>
      <c r="R2" s="431"/>
      <c r="S2" s="431"/>
      <c r="T2" s="431"/>
      <c r="U2" s="431"/>
      <c r="V2" s="431"/>
      <c r="W2" s="431"/>
      <c r="X2" s="431"/>
      <c r="Y2" s="431"/>
      <c r="Z2" s="8"/>
      <c r="AA2" s="8"/>
      <c r="AB2" s="8"/>
      <c r="AC2" s="8"/>
      <c r="AD2" s="8"/>
      <c r="AE2" s="8"/>
      <c r="AF2" s="8"/>
      <c r="AG2" s="4"/>
      <c r="AH2" s="27"/>
      <c r="AI2" s="27"/>
      <c r="AJ2" s="27"/>
      <c r="AK2" s="27"/>
      <c r="AL2" s="27"/>
      <c r="AM2" s="27"/>
    </row>
    <row r="3" spans="1:57" ht="12" customHeight="1">
      <c r="A3" s="438"/>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439"/>
      <c r="B4" s="19"/>
      <c r="C4" s="98"/>
      <c r="D4" s="91"/>
      <c r="E4" s="91"/>
      <c r="F4" s="91"/>
      <c r="G4" s="91"/>
      <c r="H4" s="91"/>
      <c r="I4" s="91"/>
      <c r="J4" s="91"/>
      <c r="K4" s="91"/>
      <c r="L4" s="91"/>
      <c r="M4" s="91"/>
      <c r="N4" s="91"/>
      <c r="O4" s="91"/>
      <c r="P4" s="91"/>
      <c r="Q4" s="91"/>
      <c r="R4" s="99"/>
      <c r="S4" s="99"/>
      <c r="T4" s="99"/>
      <c r="U4" s="99"/>
      <c r="V4" s="99"/>
      <c r="W4" s="99"/>
      <c r="X4" s="99"/>
      <c r="Y4" s="99"/>
      <c r="Z4" s="99"/>
      <c r="AA4" s="99"/>
      <c r="AB4" s="99"/>
      <c r="AC4" s="99"/>
      <c r="AD4" s="99"/>
      <c r="AE4" s="99"/>
      <c r="AF4" s="8"/>
      <c r="AG4" s="11"/>
      <c r="AH4" s="66"/>
      <c r="AI4" s="66"/>
      <c r="AJ4" s="66"/>
      <c r="AK4" s="66"/>
      <c r="AL4" s="66"/>
      <c r="AM4" s="66"/>
    </row>
    <row r="5" spans="1:57" ht="3.75" customHeight="1">
      <c r="A5" s="438"/>
      <c r="B5" s="8"/>
      <c r="C5" s="13"/>
      <c r="D5" s="13"/>
      <c r="E5" s="13"/>
      <c r="F5" s="1565"/>
      <c r="G5" s="1565"/>
      <c r="H5" s="1565"/>
      <c r="I5" s="1565"/>
      <c r="J5" s="1565"/>
      <c r="K5" s="1565"/>
      <c r="L5" s="1565"/>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438"/>
      <c r="B6" s="8"/>
      <c r="C6" s="13"/>
      <c r="D6" s="13"/>
      <c r="E6" s="15"/>
      <c r="F6" s="1564"/>
      <c r="G6" s="1564"/>
      <c r="H6" s="1564"/>
      <c r="I6" s="1564"/>
      <c r="J6" s="1564"/>
      <c r="K6" s="1564"/>
      <c r="L6" s="1564"/>
      <c r="M6" s="1564"/>
      <c r="N6" s="1564"/>
      <c r="O6" s="1564"/>
      <c r="P6" s="1564"/>
      <c r="Q6" s="1564"/>
      <c r="R6" s="1564"/>
      <c r="S6" s="1564"/>
      <c r="T6" s="1564"/>
      <c r="U6" s="1564"/>
      <c r="V6" s="1564"/>
      <c r="W6" s="15"/>
      <c r="X6" s="1564"/>
      <c r="Y6" s="1564"/>
      <c r="Z6" s="1564"/>
      <c r="AA6" s="1564"/>
      <c r="AB6" s="1564"/>
      <c r="AC6" s="1564"/>
      <c r="AD6" s="1564"/>
      <c r="AE6" s="15"/>
      <c r="AF6" s="8"/>
      <c r="AG6" s="4"/>
      <c r="AH6" s="27"/>
      <c r="AI6" s="27"/>
      <c r="AJ6" s="27"/>
      <c r="AK6" s="27"/>
      <c r="AL6" s="27"/>
      <c r="AM6" s="27"/>
    </row>
    <row r="7" spans="1:57" ht="12.75" customHeight="1">
      <c r="A7" s="438"/>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9"/>
      <c r="AJ7" s="109"/>
      <c r="AK7" s="109"/>
      <c r="AL7" s="27"/>
      <c r="AM7" s="27"/>
    </row>
    <row r="8" spans="1:57" s="80" customFormat="1" ht="15" customHeight="1">
      <c r="A8" s="678"/>
      <c r="B8" s="100"/>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4"/>
      <c r="AG8" s="76"/>
      <c r="AH8" s="102"/>
      <c r="AI8" s="109"/>
      <c r="AJ8" s="109"/>
      <c r="AK8" s="109"/>
      <c r="AL8" s="90"/>
      <c r="AM8" s="90"/>
      <c r="AN8" s="12"/>
      <c r="AO8" s="12"/>
      <c r="AP8" s="12"/>
      <c r="AQ8" s="12"/>
      <c r="AR8"/>
      <c r="AS8" s="26"/>
      <c r="AT8" s="12"/>
      <c r="AU8" s="12"/>
      <c r="AV8" s="12"/>
      <c r="AW8" s="12"/>
      <c r="AX8" s="12"/>
      <c r="AY8" s="12"/>
      <c r="AZ8" s="12"/>
      <c r="BA8" s="12"/>
      <c r="BB8" s="12"/>
      <c r="BC8" s="12"/>
      <c r="BD8" s="12"/>
      <c r="BE8" s="12"/>
    </row>
    <row r="9" spans="1:57" ht="12" customHeight="1">
      <c r="A9" s="438"/>
      <c r="B9" s="8"/>
      <c r="C9" s="55"/>
      <c r="D9" s="18"/>
      <c r="E9" s="95"/>
      <c r="F9" s="95"/>
      <c r="G9" s="95"/>
      <c r="H9" s="95"/>
      <c r="I9" s="95"/>
      <c r="J9" s="95"/>
      <c r="K9" s="95"/>
      <c r="L9" s="95"/>
      <c r="M9" s="95"/>
      <c r="N9" s="95"/>
      <c r="O9" s="95"/>
      <c r="P9" s="95"/>
      <c r="Q9" s="95"/>
      <c r="R9" s="95"/>
      <c r="S9" s="95"/>
      <c r="T9" s="95"/>
      <c r="U9" s="95"/>
      <c r="V9" s="95"/>
      <c r="W9" s="95"/>
      <c r="X9" s="95"/>
      <c r="Y9" s="95"/>
      <c r="Z9" s="95"/>
      <c r="AA9" s="95"/>
      <c r="AB9" s="32"/>
      <c r="AC9" s="95"/>
      <c r="AD9" s="32"/>
      <c r="AE9" s="95"/>
      <c r="AF9" s="5"/>
      <c r="AG9" s="4"/>
      <c r="AH9" s="27"/>
      <c r="AI9" s="109"/>
      <c r="AJ9" s="109"/>
      <c r="AK9" s="109"/>
      <c r="AL9" s="27"/>
      <c r="AM9" s="27"/>
      <c r="AS9" s="26"/>
    </row>
    <row r="10" spans="1:57" ht="12" customHeight="1">
      <c r="A10" s="438"/>
      <c r="B10" s="8"/>
      <c r="C10" s="55"/>
      <c r="D10" s="18"/>
      <c r="E10" s="95"/>
      <c r="F10" s="95"/>
      <c r="G10" s="95"/>
      <c r="H10" s="95"/>
      <c r="I10" s="95"/>
      <c r="J10" s="95"/>
      <c r="K10" s="95"/>
      <c r="L10" s="95"/>
      <c r="M10" s="95"/>
      <c r="N10" s="95"/>
      <c r="O10" s="95"/>
      <c r="P10" s="95"/>
      <c r="Q10" s="95"/>
      <c r="R10" s="95"/>
      <c r="S10" s="95"/>
      <c r="T10" s="95"/>
      <c r="U10" s="95"/>
      <c r="V10" s="95"/>
      <c r="W10" s="95"/>
      <c r="X10" s="95"/>
      <c r="Y10" s="95"/>
      <c r="Z10" s="95"/>
      <c r="AA10" s="95"/>
      <c r="AB10" s="32"/>
      <c r="AC10" s="95"/>
      <c r="AD10" s="32"/>
      <c r="AE10" s="95"/>
      <c r="AF10" s="5"/>
      <c r="AG10" s="4"/>
      <c r="AH10" s="27"/>
      <c r="AI10" s="109"/>
      <c r="AJ10" s="109"/>
      <c r="AK10" s="109"/>
      <c r="AL10" s="27"/>
      <c r="AM10" s="27"/>
      <c r="AS10" s="26"/>
    </row>
    <row r="11" spans="1:57" ht="12" customHeight="1">
      <c r="A11" s="438"/>
      <c r="B11" s="8"/>
      <c r="C11" s="55"/>
      <c r="D11" s="18"/>
      <c r="E11" s="95"/>
      <c r="F11" s="95"/>
      <c r="G11" s="95"/>
      <c r="H11" s="95"/>
      <c r="I11" s="95"/>
      <c r="J11" s="95"/>
      <c r="K11" s="95"/>
      <c r="L11" s="95"/>
      <c r="M11" s="95"/>
      <c r="N11" s="95"/>
      <c r="O11" s="95"/>
      <c r="P11" s="95"/>
      <c r="Q11" s="95"/>
      <c r="R11" s="95"/>
      <c r="S11" s="95"/>
      <c r="T11" s="95"/>
      <c r="U11" s="95"/>
      <c r="V11" s="95"/>
      <c r="W11" s="95"/>
      <c r="X11" s="95"/>
      <c r="Y11" s="95"/>
      <c r="Z11" s="95"/>
      <c r="AA11" s="95"/>
      <c r="AB11" s="32"/>
      <c r="AC11" s="95"/>
      <c r="AD11" s="32"/>
      <c r="AE11" s="95"/>
      <c r="AF11" s="5"/>
      <c r="AG11" s="4"/>
      <c r="AH11" s="27"/>
      <c r="AI11" s="109"/>
      <c r="AJ11" s="109"/>
      <c r="AK11" s="109"/>
      <c r="AL11" s="27"/>
      <c r="AM11" s="27"/>
      <c r="AS11" s="26"/>
    </row>
    <row r="12" spans="1:57" ht="12" customHeight="1">
      <c r="A12" s="438"/>
      <c r="B12" s="8"/>
      <c r="C12" s="55"/>
      <c r="D12" s="18"/>
      <c r="E12" s="95"/>
      <c r="F12" s="95"/>
      <c r="G12" s="95"/>
      <c r="H12" s="95"/>
      <c r="I12" s="95"/>
      <c r="J12" s="95"/>
      <c r="K12" s="95"/>
      <c r="L12" s="95"/>
      <c r="M12" s="95"/>
      <c r="N12" s="95"/>
      <c r="O12" s="95"/>
      <c r="P12" s="95"/>
      <c r="Q12" s="95"/>
      <c r="R12" s="95"/>
      <c r="S12" s="95"/>
      <c r="T12" s="95"/>
      <c r="U12" s="95"/>
      <c r="V12" s="95"/>
      <c r="W12" s="95"/>
      <c r="X12" s="95"/>
      <c r="Y12" s="95"/>
      <c r="Z12" s="95"/>
      <c r="AA12" s="95"/>
      <c r="AB12" s="32"/>
      <c r="AC12" s="95"/>
      <c r="AD12" s="32"/>
      <c r="AE12" s="95"/>
      <c r="AF12" s="5"/>
      <c r="AG12" s="4"/>
      <c r="AH12" s="27"/>
      <c r="AI12" s="27"/>
      <c r="AJ12" s="27"/>
      <c r="AK12" s="27"/>
      <c r="AL12" s="27"/>
      <c r="AM12" s="27"/>
      <c r="AS12" s="26"/>
    </row>
    <row r="13" spans="1:57" ht="12" customHeight="1">
      <c r="A13" s="438"/>
      <c r="B13" s="8"/>
      <c r="C13" s="55"/>
      <c r="D13" s="18"/>
      <c r="E13" s="95"/>
      <c r="F13" s="95"/>
      <c r="G13" s="95"/>
      <c r="H13" s="95"/>
      <c r="I13" s="95"/>
      <c r="J13" s="95"/>
      <c r="K13" s="95"/>
      <c r="L13" s="95"/>
      <c r="M13" s="95"/>
      <c r="N13" s="95"/>
      <c r="O13" s="95"/>
      <c r="P13" s="95"/>
      <c r="Q13" s="95"/>
      <c r="R13" s="95"/>
      <c r="S13" s="95"/>
      <c r="T13" s="95"/>
      <c r="U13" s="95"/>
      <c r="V13" s="95"/>
      <c r="W13" s="95"/>
      <c r="X13" s="95"/>
      <c r="Y13" s="95"/>
      <c r="Z13" s="95"/>
      <c r="AA13" s="95"/>
      <c r="AB13" s="32"/>
      <c r="AC13" s="95"/>
      <c r="AD13" s="32"/>
      <c r="AE13" s="95"/>
      <c r="AF13" s="5"/>
      <c r="AG13" s="4"/>
      <c r="AH13" s="27"/>
      <c r="AI13" s="27"/>
      <c r="AJ13" s="27"/>
      <c r="AK13" s="27"/>
      <c r="AL13" s="27"/>
      <c r="AM13" s="27"/>
    </row>
    <row r="14" spans="1:57" ht="12" customHeight="1">
      <c r="A14" s="438"/>
      <c r="B14" s="8"/>
      <c r="C14" s="55"/>
      <c r="D14" s="18"/>
      <c r="E14" s="95"/>
      <c r="F14" s="95"/>
      <c r="G14" s="95"/>
      <c r="H14" s="95"/>
      <c r="I14" s="95"/>
      <c r="J14" s="95"/>
      <c r="K14" s="95"/>
      <c r="L14" s="95"/>
      <c r="M14" s="95"/>
      <c r="N14" s="95"/>
      <c r="O14" s="95"/>
      <c r="P14" s="95"/>
      <c r="Q14" s="95"/>
      <c r="R14" s="95"/>
      <c r="S14" s="95"/>
      <c r="T14" s="95"/>
      <c r="U14" s="95"/>
      <c r="V14" s="95"/>
      <c r="W14" s="95"/>
      <c r="X14" s="95"/>
      <c r="Y14" s="95"/>
      <c r="Z14" s="95"/>
      <c r="AA14" s="95"/>
      <c r="AB14" s="32"/>
      <c r="AC14" s="95"/>
      <c r="AD14" s="32"/>
      <c r="AE14" s="95"/>
      <c r="AF14" s="5"/>
      <c r="AG14" s="4"/>
      <c r="AH14" s="27"/>
      <c r="AI14" s="27"/>
      <c r="AJ14" s="27"/>
      <c r="AK14" s="27"/>
      <c r="AL14" s="27"/>
      <c r="AM14" s="27"/>
    </row>
    <row r="15" spans="1:57" ht="12" customHeight="1">
      <c r="A15" s="438"/>
      <c r="B15" s="8"/>
      <c r="C15" s="55"/>
      <c r="D15" s="18"/>
      <c r="E15" s="95"/>
      <c r="F15" s="95"/>
      <c r="G15" s="95"/>
      <c r="H15" s="95"/>
      <c r="I15" s="95"/>
      <c r="J15" s="95"/>
      <c r="K15" s="95"/>
      <c r="L15" s="95"/>
      <c r="M15" s="95"/>
      <c r="N15" s="95"/>
      <c r="O15" s="95"/>
      <c r="P15" s="95"/>
      <c r="Q15" s="95"/>
      <c r="R15" s="95"/>
      <c r="S15" s="95"/>
      <c r="T15" s="95"/>
      <c r="U15" s="95"/>
      <c r="V15" s="95"/>
      <c r="W15" s="95"/>
      <c r="X15" s="95"/>
      <c r="Y15" s="95"/>
      <c r="Z15" s="95"/>
      <c r="AA15" s="95"/>
      <c r="AB15" s="32"/>
      <c r="AC15" s="95"/>
      <c r="AD15" s="32"/>
      <c r="AE15" s="95"/>
      <c r="AF15" s="5"/>
      <c r="AG15" s="4"/>
      <c r="AH15" s="27"/>
      <c r="AI15" s="27"/>
      <c r="AJ15" s="27"/>
      <c r="AK15" s="27"/>
      <c r="AL15" s="27"/>
      <c r="AM15" s="27"/>
    </row>
    <row r="16" spans="1:57" ht="12" customHeight="1">
      <c r="A16" s="438"/>
      <c r="B16" s="8"/>
      <c r="C16" s="55"/>
      <c r="D16" s="18"/>
      <c r="E16" s="95"/>
      <c r="F16" s="95"/>
      <c r="G16" s="95"/>
      <c r="H16" s="95"/>
      <c r="I16" s="95"/>
      <c r="J16" s="95"/>
      <c r="K16" s="95"/>
      <c r="L16" s="95"/>
      <c r="M16" s="95"/>
      <c r="N16" s="95"/>
      <c r="O16" s="95"/>
      <c r="P16" s="95"/>
      <c r="Q16" s="95"/>
      <c r="R16" s="95"/>
      <c r="S16" s="95"/>
      <c r="T16" s="95"/>
      <c r="U16" s="95"/>
      <c r="V16" s="95"/>
      <c r="W16" s="95"/>
      <c r="X16" s="95"/>
      <c r="Y16" s="95"/>
      <c r="Z16" s="95"/>
      <c r="AA16" s="95"/>
      <c r="AB16" s="32"/>
      <c r="AC16" s="95"/>
      <c r="AD16" s="32"/>
      <c r="AE16" s="95"/>
      <c r="AF16" s="5"/>
      <c r="AG16" s="4"/>
      <c r="AH16" s="27"/>
      <c r="AI16" s="27"/>
      <c r="AJ16" s="27"/>
      <c r="AK16" s="27"/>
      <c r="AL16" s="27"/>
      <c r="AM16" s="27"/>
    </row>
    <row r="17" spans="1:53" ht="12" customHeight="1">
      <c r="A17" s="438"/>
      <c r="B17" s="8"/>
      <c r="C17" s="55"/>
      <c r="D17" s="18"/>
      <c r="E17" s="95"/>
      <c r="F17" s="95"/>
      <c r="G17" s="95"/>
      <c r="H17" s="95"/>
      <c r="I17" s="95"/>
      <c r="J17" s="95"/>
      <c r="K17" s="95"/>
      <c r="L17" s="95"/>
      <c r="M17" s="95"/>
      <c r="N17" s="95"/>
      <c r="O17" s="95"/>
      <c r="P17" s="95"/>
      <c r="Q17" s="95"/>
      <c r="R17" s="95"/>
      <c r="S17" s="95"/>
      <c r="T17" s="95"/>
      <c r="U17" s="95"/>
      <c r="V17" s="95"/>
      <c r="W17" s="95"/>
      <c r="X17" s="95"/>
      <c r="Y17" s="95"/>
      <c r="Z17" s="95"/>
      <c r="AA17" s="95"/>
      <c r="AB17" s="32"/>
      <c r="AC17" s="95"/>
      <c r="AD17" s="32"/>
      <c r="AE17" s="95"/>
      <c r="AF17" s="5"/>
      <c r="AG17" s="4"/>
      <c r="AH17" s="27"/>
      <c r="AI17" s="27"/>
      <c r="AJ17" s="27"/>
      <c r="AK17" s="27"/>
      <c r="AL17" s="27"/>
      <c r="AM17" s="27"/>
    </row>
    <row r="18" spans="1:53" ht="12" customHeight="1">
      <c r="A18" s="438"/>
      <c r="B18" s="8"/>
      <c r="C18" s="55"/>
      <c r="D18" s="18"/>
      <c r="E18" s="95"/>
      <c r="F18" s="95"/>
      <c r="G18" s="95"/>
      <c r="H18" s="95"/>
      <c r="I18" s="95"/>
      <c r="J18" s="95"/>
      <c r="K18" s="95"/>
      <c r="L18" s="95"/>
      <c r="M18" s="95"/>
      <c r="N18" s="95"/>
      <c r="O18" s="95"/>
      <c r="P18" s="95"/>
      <c r="Q18" s="95"/>
      <c r="R18" s="95"/>
      <c r="S18" s="95"/>
      <c r="T18" s="95"/>
      <c r="U18" s="95"/>
      <c r="V18" s="95"/>
      <c r="W18" s="95"/>
      <c r="X18" s="95"/>
      <c r="Y18" s="95"/>
      <c r="Z18" s="95"/>
      <c r="AA18" s="95"/>
      <c r="AB18" s="32"/>
      <c r="AC18" s="95"/>
      <c r="AD18" s="32"/>
      <c r="AE18" s="95"/>
      <c r="AF18" s="5"/>
      <c r="AG18" s="4"/>
      <c r="AH18" s="27"/>
      <c r="AI18" s="27"/>
      <c r="AJ18" s="27"/>
      <c r="AK18" s="27"/>
      <c r="AL18" s="27"/>
      <c r="AM18" s="27"/>
    </row>
    <row r="19" spans="1:53" ht="12" customHeight="1">
      <c r="A19" s="438"/>
      <c r="B19" s="8"/>
      <c r="C19" s="55"/>
      <c r="D19" s="18"/>
      <c r="E19" s="95"/>
      <c r="F19" s="95"/>
      <c r="G19" s="95"/>
      <c r="H19" s="95"/>
      <c r="I19" s="95"/>
      <c r="J19" s="95"/>
      <c r="K19" s="95"/>
      <c r="L19" s="95"/>
      <c r="M19" s="95"/>
      <c r="N19" s="95"/>
      <c r="O19" s="95"/>
      <c r="P19" s="95"/>
      <c r="Q19" s="95"/>
      <c r="R19" s="95"/>
      <c r="S19" s="95"/>
      <c r="T19" s="95"/>
      <c r="U19" s="95"/>
      <c r="V19" s="95"/>
      <c r="W19" s="95"/>
      <c r="X19" s="95"/>
      <c r="Y19" s="95"/>
      <c r="Z19" s="95"/>
      <c r="AA19" s="95"/>
      <c r="AB19" s="32"/>
      <c r="AC19" s="95"/>
      <c r="AD19" s="32"/>
      <c r="AE19" s="95"/>
      <c r="AF19" s="5"/>
      <c r="AG19" s="4"/>
      <c r="AH19" s="27"/>
      <c r="AI19" s="27"/>
      <c r="AJ19" s="27"/>
      <c r="AK19" s="27"/>
      <c r="AL19" s="27"/>
      <c r="AM19" s="27"/>
    </row>
    <row r="20" spans="1:53" ht="12" customHeight="1">
      <c r="A20" s="438"/>
      <c r="B20" s="8"/>
      <c r="C20" s="55"/>
      <c r="D20" s="18"/>
      <c r="E20" s="95"/>
      <c r="F20" s="95"/>
      <c r="G20" s="95"/>
      <c r="H20" s="95"/>
      <c r="I20" s="95"/>
      <c r="J20" s="95"/>
      <c r="K20" s="95"/>
      <c r="L20" s="95"/>
      <c r="M20" s="95"/>
      <c r="N20" s="95"/>
      <c r="O20" s="95"/>
      <c r="P20" s="95"/>
      <c r="Q20" s="95"/>
      <c r="R20" s="95"/>
      <c r="S20" s="95"/>
      <c r="T20" s="95"/>
      <c r="U20" s="95"/>
      <c r="V20" s="95"/>
      <c r="W20" s="95"/>
      <c r="X20" s="95"/>
      <c r="Y20" s="95"/>
      <c r="Z20" s="95"/>
      <c r="AA20" s="95"/>
      <c r="AB20" s="32"/>
      <c r="AC20" s="95"/>
      <c r="AD20" s="32"/>
      <c r="AE20" s="95"/>
      <c r="AF20" s="5"/>
      <c r="AG20" s="4"/>
      <c r="AH20" s="27"/>
      <c r="AI20" s="27"/>
      <c r="AJ20" s="27"/>
      <c r="AK20" s="27"/>
      <c r="AL20" s="27"/>
      <c r="AM20" s="27"/>
    </row>
    <row r="21" spans="1:53" ht="12" customHeight="1">
      <c r="A21" s="438"/>
      <c r="B21" s="8"/>
      <c r="C21" s="55"/>
      <c r="D21" s="18"/>
      <c r="E21" s="95"/>
      <c r="F21" s="95"/>
      <c r="G21" s="95"/>
      <c r="H21" s="95"/>
      <c r="I21" s="95"/>
      <c r="J21" s="95"/>
      <c r="K21" s="95"/>
      <c r="L21" s="95"/>
      <c r="M21" s="95"/>
      <c r="N21" s="95"/>
      <c r="O21" s="95"/>
      <c r="P21" s="95"/>
      <c r="Q21" s="95"/>
      <c r="R21" s="95"/>
      <c r="S21" s="95"/>
      <c r="T21" s="95"/>
      <c r="U21" s="95"/>
      <c r="V21" s="95"/>
      <c r="W21" s="95"/>
      <c r="X21" s="95"/>
      <c r="Y21" s="95"/>
      <c r="Z21" s="95"/>
      <c r="AA21" s="95"/>
      <c r="AB21" s="32"/>
      <c r="AC21" s="95"/>
      <c r="AD21" s="32"/>
      <c r="AE21" s="95"/>
      <c r="AF21" s="5"/>
      <c r="AG21" s="4"/>
      <c r="AH21" s="27"/>
      <c r="AI21" s="27"/>
      <c r="AJ21" s="27"/>
      <c r="AK21" s="27"/>
      <c r="AL21" s="27"/>
      <c r="AM21" s="27"/>
    </row>
    <row r="22" spans="1:53" ht="12" customHeight="1">
      <c r="A22" s="438"/>
      <c r="B22" s="8"/>
      <c r="C22" s="55"/>
      <c r="D22" s="18"/>
      <c r="E22" s="95"/>
      <c r="F22" s="95"/>
      <c r="G22" s="95"/>
      <c r="H22" s="95"/>
      <c r="I22" s="95"/>
      <c r="J22" s="95"/>
      <c r="K22" s="95"/>
      <c r="L22" s="95"/>
      <c r="M22" s="95"/>
      <c r="N22" s="95"/>
      <c r="O22" s="95"/>
      <c r="P22" s="95"/>
      <c r="Q22" s="95"/>
      <c r="R22" s="95"/>
      <c r="S22" s="95"/>
      <c r="T22" s="95"/>
      <c r="U22" s="95"/>
      <c r="V22" s="95"/>
      <c r="W22" s="95"/>
      <c r="X22" s="95"/>
      <c r="Y22" s="95"/>
      <c r="Z22" s="95"/>
      <c r="AA22" s="95"/>
      <c r="AB22" s="32"/>
      <c r="AC22" s="95"/>
      <c r="AD22" s="32"/>
      <c r="AE22" s="95"/>
      <c r="AF22" s="5"/>
      <c r="AG22" s="4"/>
      <c r="AH22" s="27"/>
      <c r="AI22" s="27"/>
      <c r="AJ22" s="27"/>
      <c r="AK22" s="27"/>
      <c r="AL22" s="27"/>
      <c r="AM22" s="27"/>
    </row>
    <row r="23" spans="1:53" ht="12" customHeight="1">
      <c r="A23" s="438"/>
      <c r="B23" s="8"/>
      <c r="C23" s="55"/>
      <c r="D23" s="18"/>
      <c r="E23" s="95"/>
      <c r="F23" s="95"/>
      <c r="G23" s="95"/>
      <c r="H23" s="95"/>
      <c r="I23" s="95"/>
      <c r="J23" s="95"/>
      <c r="K23" s="95"/>
      <c r="L23" s="95"/>
      <c r="M23" s="95"/>
      <c r="N23" s="95"/>
      <c r="O23" s="95"/>
      <c r="P23" s="95"/>
      <c r="Q23" s="95"/>
      <c r="R23" s="95"/>
      <c r="S23" s="95"/>
      <c r="T23" s="95"/>
      <c r="U23" s="95"/>
      <c r="V23" s="95"/>
      <c r="W23" s="95"/>
      <c r="X23" s="95"/>
      <c r="Y23" s="95"/>
      <c r="Z23" s="95"/>
      <c r="AA23" s="95"/>
      <c r="AB23" s="32"/>
      <c r="AC23" s="95"/>
      <c r="AD23" s="32"/>
      <c r="AE23" s="95"/>
      <c r="AF23" s="5"/>
      <c r="AG23" s="4"/>
      <c r="AH23" s="27"/>
      <c r="AI23" s="27"/>
      <c r="AJ23" s="27"/>
      <c r="AK23" s="27"/>
      <c r="AL23" s="27"/>
      <c r="AM23" s="27"/>
    </row>
    <row r="24" spans="1:53" ht="12" customHeight="1">
      <c r="A24" s="438"/>
      <c r="B24" s="8"/>
      <c r="C24" s="55"/>
      <c r="D24" s="18"/>
      <c r="E24" s="95"/>
      <c r="F24" s="95"/>
      <c r="G24" s="95"/>
      <c r="H24" s="95"/>
      <c r="I24" s="95"/>
      <c r="J24" s="95"/>
      <c r="K24" s="95"/>
      <c r="L24" s="95"/>
      <c r="M24" s="95"/>
      <c r="N24" s="95"/>
      <c r="O24" s="95"/>
      <c r="P24" s="95"/>
      <c r="Q24" s="95"/>
      <c r="R24" s="95"/>
      <c r="S24" s="95"/>
      <c r="T24" s="95"/>
      <c r="U24" s="95"/>
      <c r="V24" s="95"/>
      <c r="W24" s="95"/>
      <c r="X24" s="95"/>
      <c r="Y24" s="95"/>
      <c r="Z24" s="95"/>
      <c r="AA24" s="95"/>
      <c r="AB24" s="32"/>
      <c r="AC24" s="95"/>
      <c r="AD24" s="32"/>
      <c r="AE24" s="95"/>
      <c r="AF24" s="5"/>
      <c r="AG24" s="4"/>
      <c r="AH24" s="27"/>
      <c r="AI24" s="27"/>
      <c r="AJ24" s="27"/>
      <c r="AK24" s="27"/>
      <c r="AL24" s="27"/>
      <c r="AM24" s="27"/>
    </row>
    <row r="25" spans="1:53" ht="12" customHeight="1">
      <c r="A25" s="438"/>
      <c r="B25" s="8"/>
      <c r="C25" s="55"/>
      <c r="D25" s="18"/>
      <c r="E25" s="95"/>
      <c r="F25" s="95"/>
      <c r="G25" s="95"/>
      <c r="H25" s="95"/>
      <c r="I25" s="95"/>
      <c r="J25" s="95"/>
      <c r="K25" s="95"/>
      <c r="L25" s="95"/>
      <c r="M25" s="95"/>
      <c r="N25" s="95"/>
      <c r="O25" s="95"/>
      <c r="P25" s="95"/>
      <c r="Q25" s="95"/>
      <c r="R25" s="95"/>
      <c r="S25" s="95"/>
      <c r="T25" s="95"/>
      <c r="U25" s="95"/>
      <c r="V25" s="95"/>
      <c r="W25" s="95"/>
      <c r="X25" s="95"/>
      <c r="Y25" s="95"/>
      <c r="Z25" s="95"/>
      <c r="AA25" s="95"/>
      <c r="AB25" s="32"/>
      <c r="AC25" s="95"/>
      <c r="AD25" s="32"/>
      <c r="AE25" s="95"/>
      <c r="AF25" s="5"/>
      <c r="AG25" s="4"/>
      <c r="AH25" s="27"/>
      <c r="AI25" s="27"/>
      <c r="AJ25" s="27"/>
      <c r="AK25" s="27"/>
      <c r="AL25" s="27"/>
      <c r="AM25" s="27"/>
    </row>
    <row r="26" spans="1:53" ht="12" customHeight="1">
      <c r="A26" s="438"/>
      <c r="B26" s="8"/>
      <c r="C26" s="55"/>
      <c r="D26" s="18"/>
      <c r="E26" s="95"/>
      <c r="F26" s="95"/>
      <c r="G26" s="95"/>
      <c r="H26" s="95"/>
      <c r="I26" s="95"/>
      <c r="J26" s="95"/>
      <c r="K26" s="95"/>
      <c r="L26" s="95"/>
      <c r="M26" s="95"/>
      <c r="N26" s="95"/>
      <c r="O26" s="95"/>
      <c r="P26" s="95"/>
      <c r="Q26" s="95"/>
      <c r="R26" s="95"/>
      <c r="S26" s="95"/>
      <c r="T26" s="95"/>
      <c r="U26" s="95"/>
      <c r="V26" s="95"/>
      <c r="W26" s="95"/>
      <c r="X26" s="95"/>
      <c r="Y26" s="95"/>
      <c r="Z26" s="95"/>
      <c r="AA26" s="95"/>
      <c r="AB26" s="32"/>
      <c r="AC26" s="95"/>
      <c r="AD26" s="32"/>
      <c r="AE26" s="95"/>
      <c r="AF26" s="5"/>
      <c r="AG26" s="4"/>
      <c r="AH26" s="27"/>
      <c r="AI26" s="27"/>
      <c r="AJ26" s="27"/>
      <c r="AK26" s="27"/>
      <c r="AL26" s="27"/>
      <c r="AM26" s="27"/>
    </row>
    <row r="27" spans="1:53" ht="12" customHeight="1">
      <c r="A27" s="438"/>
      <c r="B27" s="8"/>
      <c r="C27" s="55"/>
      <c r="D27" s="18"/>
      <c r="E27" s="95"/>
      <c r="F27" s="95"/>
      <c r="G27" s="95"/>
      <c r="H27" s="95"/>
      <c r="I27" s="95"/>
      <c r="J27" s="95"/>
      <c r="K27" s="95"/>
      <c r="L27" s="95"/>
      <c r="M27" s="95"/>
      <c r="N27" s="95"/>
      <c r="O27" s="95"/>
      <c r="P27" s="95"/>
      <c r="Q27" s="95"/>
      <c r="R27" s="95"/>
      <c r="S27" s="95"/>
      <c r="T27" s="95"/>
      <c r="U27" s="95"/>
      <c r="V27" s="95"/>
      <c r="W27" s="95"/>
      <c r="X27" s="95"/>
      <c r="Y27" s="95"/>
      <c r="Z27" s="95"/>
      <c r="AA27" s="95"/>
      <c r="AB27" s="32"/>
      <c r="AC27" s="95"/>
      <c r="AD27" s="32"/>
      <c r="AE27" s="95"/>
      <c r="AF27" s="5"/>
      <c r="AG27" s="4"/>
      <c r="AH27" s="27"/>
      <c r="AI27" s="27"/>
      <c r="AJ27" s="27"/>
      <c r="AK27" s="27"/>
      <c r="AL27" s="27"/>
      <c r="AM27" s="27"/>
    </row>
    <row r="28" spans="1:53" ht="12" customHeight="1">
      <c r="A28" s="438"/>
      <c r="B28" s="8"/>
      <c r="C28" s="55"/>
      <c r="D28" s="18"/>
      <c r="E28" s="95"/>
      <c r="F28" s="95"/>
      <c r="G28" s="95"/>
      <c r="H28" s="95"/>
      <c r="I28" s="95"/>
      <c r="J28" s="95"/>
      <c r="K28" s="95"/>
      <c r="L28" s="95"/>
      <c r="M28" s="95"/>
      <c r="N28" s="95"/>
      <c r="O28" s="95"/>
      <c r="P28" s="95"/>
      <c r="Q28" s="95"/>
      <c r="R28" s="95"/>
      <c r="S28" s="95"/>
      <c r="T28" s="95"/>
      <c r="U28" s="95"/>
      <c r="V28" s="95"/>
      <c r="W28" s="95"/>
      <c r="X28" s="95"/>
      <c r="Y28" s="95"/>
      <c r="Z28" s="95"/>
      <c r="AA28" s="95"/>
      <c r="AB28" s="32"/>
      <c r="AC28" s="95"/>
      <c r="AD28" s="32"/>
      <c r="AE28" s="95"/>
      <c r="AF28" s="5"/>
      <c r="AG28" s="4"/>
      <c r="AH28" s="27"/>
      <c r="AI28" s="27"/>
      <c r="AJ28" s="27"/>
      <c r="AK28" s="27"/>
      <c r="AL28" s="27"/>
      <c r="AM28" s="27"/>
      <c r="AR28" s="28"/>
      <c r="AS28" s="64"/>
    </row>
    <row r="29" spans="1:53" ht="6" customHeight="1">
      <c r="A29" s="438"/>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438"/>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438"/>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438"/>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3"/>
      <c r="AI32" s="104"/>
      <c r="AJ32" s="104"/>
      <c r="AK32" s="104"/>
      <c r="AL32" s="105"/>
      <c r="AM32" s="103"/>
      <c r="AN32" s="31"/>
      <c r="AO32" s="31"/>
      <c r="AP32" s="31"/>
      <c r="AQ32" s="31"/>
      <c r="AR32" s="31"/>
      <c r="AS32" s="31"/>
      <c r="AT32" s="31"/>
      <c r="AU32" s="31"/>
      <c r="AV32" s="31"/>
      <c r="AW32" s="31"/>
      <c r="AX32" s="31"/>
      <c r="AY32" s="31"/>
      <c r="AZ32" s="31"/>
      <c r="BA32" s="31"/>
    </row>
    <row r="33" spans="1:58" ht="12.75" customHeight="1">
      <c r="A33" s="438"/>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3"/>
      <c r="AI33" s="27"/>
      <c r="AJ33" s="27"/>
      <c r="AK33" s="27"/>
      <c r="AL33" s="27"/>
      <c r="AM33" s="27"/>
    </row>
    <row r="34" spans="1:58" ht="15.75" customHeight="1">
      <c r="A34" s="438"/>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3"/>
      <c r="AI34" s="27"/>
      <c r="AJ34" s="27"/>
      <c r="AK34" s="27"/>
      <c r="AL34" s="27"/>
      <c r="AM34" s="27"/>
    </row>
    <row r="35" spans="1:58" ht="20.25" customHeight="1">
      <c r="A35" s="438"/>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6"/>
      <c r="AI35" s="27"/>
      <c r="AJ35" s="27"/>
      <c r="AK35" s="27"/>
      <c r="AL35" s="27"/>
      <c r="AM35" s="27"/>
    </row>
    <row r="36" spans="1:58" ht="15.75" customHeight="1">
      <c r="A36" s="438"/>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3"/>
      <c r="AI36" s="27"/>
      <c r="AJ36" s="27"/>
      <c r="AK36" s="27"/>
      <c r="AL36" s="27"/>
      <c r="AM36" s="27"/>
    </row>
    <row r="37" spans="1:58" ht="12.75" customHeight="1">
      <c r="A37" s="438"/>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3"/>
      <c r="AI37" s="27"/>
      <c r="AJ37" s="27"/>
      <c r="AK37" s="27"/>
      <c r="AL37" s="27"/>
      <c r="AM37" s="27"/>
    </row>
    <row r="38" spans="1:58" ht="12" customHeight="1">
      <c r="A38" s="438"/>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3"/>
      <c r="AI38" s="27"/>
      <c r="AJ38" s="27"/>
      <c r="AK38" s="27"/>
      <c r="AL38" s="27"/>
      <c r="AM38" s="27"/>
    </row>
    <row r="39" spans="1:58" ht="12.75" customHeight="1">
      <c r="A39" s="438"/>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3"/>
      <c r="AI39" s="27"/>
      <c r="AJ39" s="27"/>
      <c r="AK39" s="27"/>
      <c r="AL39" s="27"/>
      <c r="AM39" s="27"/>
    </row>
    <row r="40" spans="1:58" ht="12.75" customHeight="1">
      <c r="A40" s="438"/>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3"/>
      <c r="AI40" s="27"/>
      <c r="AJ40" s="27"/>
      <c r="AK40" s="27"/>
      <c r="AL40" s="27"/>
      <c r="AM40" s="27"/>
    </row>
    <row r="41" spans="1:58" ht="10.5" customHeight="1">
      <c r="A41" s="438"/>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3"/>
      <c r="AI41" s="27"/>
      <c r="AJ41" s="27"/>
      <c r="AK41" s="27"/>
      <c r="AL41" s="27"/>
      <c r="AM41" s="27"/>
    </row>
    <row r="42" spans="1:58" ht="19.5" customHeight="1">
      <c r="A42" s="438"/>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438"/>
      <c r="B43" s="8"/>
      <c r="C43" s="98"/>
      <c r="D43" s="91"/>
      <c r="E43" s="91"/>
      <c r="F43" s="91"/>
      <c r="G43" s="91"/>
      <c r="H43" s="91"/>
      <c r="I43" s="91"/>
      <c r="J43" s="91"/>
      <c r="K43" s="91"/>
      <c r="L43" s="91"/>
      <c r="M43" s="91"/>
      <c r="N43" s="91"/>
      <c r="O43" s="91"/>
      <c r="P43" s="91"/>
      <c r="Q43" s="91"/>
      <c r="R43" s="99"/>
      <c r="S43" s="99"/>
      <c r="T43" s="99"/>
      <c r="U43" s="99"/>
      <c r="V43" s="99"/>
      <c r="W43" s="99"/>
      <c r="X43" s="99"/>
      <c r="Y43" s="99"/>
      <c r="Z43" s="99"/>
      <c r="AA43" s="99"/>
      <c r="AB43" s="99"/>
      <c r="AC43" s="99"/>
      <c r="AD43" s="99"/>
      <c r="AE43" s="99"/>
      <c r="AF43" s="5"/>
      <c r="AG43" s="4"/>
      <c r="AH43" s="27"/>
      <c r="AI43" s="27"/>
      <c r="AJ43" s="27"/>
      <c r="AK43" s="27"/>
      <c r="AL43" s="27"/>
      <c r="AM43" s="27"/>
    </row>
    <row r="44" spans="1:58" ht="3.75" customHeight="1">
      <c r="A44" s="438"/>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438"/>
      <c r="B45" s="8"/>
      <c r="C45" s="13"/>
      <c r="D45" s="13"/>
      <c r="E45" s="15"/>
      <c r="F45" s="1564"/>
      <c r="G45" s="1564"/>
      <c r="H45" s="1564"/>
      <c r="I45" s="1564"/>
      <c r="J45" s="1564"/>
      <c r="K45" s="1564"/>
      <c r="L45" s="1564"/>
      <c r="M45" s="1564"/>
      <c r="N45" s="1564"/>
      <c r="O45" s="1564"/>
      <c r="P45" s="1564"/>
      <c r="Q45" s="1564"/>
      <c r="R45" s="1564"/>
      <c r="S45" s="1564"/>
      <c r="T45" s="1564"/>
      <c r="U45" s="1564"/>
      <c r="V45" s="1564"/>
      <c r="W45" s="15"/>
      <c r="X45" s="1564"/>
      <c r="Y45" s="1564"/>
      <c r="Z45" s="1564"/>
      <c r="AA45" s="1564"/>
      <c r="AB45" s="1564"/>
      <c r="AC45" s="1564"/>
      <c r="AD45" s="1564"/>
      <c r="AE45" s="15"/>
      <c r="AF45" s="8"/>
      <c r="AG45" s="4"/>
      <c r="AH45" s="27"/>
      <c r="AI45" s="27"/>
      <c r="AJ45" s="27"/>
      <c r="AK45" s="27"/>
      <c r="AL45" s="27"/>
      <c r="AM45" s="27"/>
    </row>
    <row r="46" spans="1:58" ht="12.75" customHeight="1">
      <c r="A46" s="438"/>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438"/>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679"/>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2"/>
      <c r="AI48" s="109"/>
      <c r="AJ48" s="109"/>
      <c r="AK48" s="109"/>
      <c r="AL48" s="90"/>
      <c r="AM48" s="90"/>
      <c r="AN48"/>
      <c r="AO48"/>
      <c r="AP48"/>
      <c r="AQ48"/>
      <c r="AR48"/>
      <c r="AS48"/>
      <c r="AT48"/>
      <c r="AU48"/>
      <c r="AV48"/>
      <c r="AW48"/>
      <c r="AX48"/>
      <c r="AY48"/>
      <c r="AZ48"/>
      <c r="BA48"/>
      <c r="BB48"/>
      <c r="BC48"/>
      <c r="BD48"/>
      <c r="BE48"/>
      <c r="BF48"/>
    </row>
    <row r="49" spans="1:39" ht="10.5" customHeight="1">
      <c r="A49" s="438"/>
      <c r="B49" s="8"/>
      <c r="C49" s="55"/>
      <c r="D49" s="18"/>
      <c r="E49" s="95"/>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5"/>
      <c r="AF49" s="5"/>
      <c r="AG49" s="4"/>
      <c r="AH49" s="68"/>
      <c r="AI49" s="109"/>
      <c r="AJ49" s="109"/>
      <c r="AK49" s="109"/>
      <c r="AL49" s="27"/>
      <c r="AM49" s="27"/>
    </row>
    <row r="50" spans="1:39" ht="12" customHeight="1">
      <c r="A50" s="438"/>
      <c r="B50" s="8"/>
      <c r="C50" s="55"/>
      <c r="D50" s="18"/>
      <c r="E50" s="95"/>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5"/>
      <c r="AF50" s="5"/>
      <c r="AG50" s="4"/>
      <c r="AH50" s="68"/>
      <c r="AI50" s="109"/>
      <c r="AJ50" s="109"/>
      <c r="AK50" s="109"/>
      <c r="AL50" s="27"/>
      <c r="AM50" s="27"/>
    </row>
    <row r="51" spans="1:39" ht="12" customHeight="1">
      <c r="A51" s="438"/>
      <c r="B51" s="8"/>
      <c r="C51" s="55"/>
      <c r="D51" s="18"/>
      <c r="E51" s="95"/>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5"/>
      <c r="AF51" s="5"/>
      <c r="AG51" s="4"/>
      <c r="AH51" s="27"/>
      <c r="AI51" s="109"/>
      <c r="AJ51" s="109"/>
      <c r="AK51" s="109"/>
      <c r="AL51" s="27"/>
      <c r="AM51" s="27"/>
    </row>
    <row r="52" spans="1:39" ht="12" customHeight="1">
      <c r="A52" s="438"/>
      <c r="B52" s="8"/>
      <c r="C52" s="55"/>
      <c r="D52" s="18"/>
      <c r="E52" s="95"/>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5"/>
      <c r="AF52" s="5"/>
      <c r="AG52" s="4"/>
      <c r="AH52" s="27"/>
      <c r="AI52" s="109"/>
      <c r="AJ52" s="109"/>
      <c r="AK52" s="109"/>
      <c r="AL52" s="27"/>
      <c r="AM52" s="27"/>
    </row>
    <row r="53" spans="1:39" ht="12" customHeight="1">
      <c r="A53" s="438"/>
      <c r="B53" s="8"/>
      <c r="C53" s="55"/>
      <c r="D53" s="18"/>
      <c r="E53" s="95"/>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5"/>
      <c r="AF53" s="5"/>
      <c r="AG53" s="4"/>
      <c r="AH53" s="27"/>
      <c r="AI53" s="109"/>
      <c r="AJ53" s="109"/>
      <c r="AK53" s="109"/>
      <c r="AL53" s="27"/>
      <c r="AM53" s="27"/>
    </row>
    <row r="54" spans="1:39" ht="12" customHeight="1">
      <c r="A54" s="438"/>
      <c r="B54" s="8"/>
      <c r="C54" s="55"/>
      <c r="D54" s="18"/>
      <c r="E54" s="95"/>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5"/>
      <c r="AF54" s="5"/>
      <c r="AG54" s="4"/>
      <c r="AH54" s="27"/>
      <c r="AI54" s="109"/>
      <c r="AJ54" s="109"/>
      <c r="AK54" s="109"/>
      <c r="AL54" s="27"/>
      <c r="AM54" s="27"/>
    </row>
    <row r="55" spans="1:39" ht="12" customHeight="1">
      <c r="A55" s="438"/>
      <c r="B55" s="8"/>
      <c r="C55" s="55"/>
      <c r="D55" s="18"/>
      <c r="E55" s="95"/>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5"/>
      <c r="AF55" s="5"/>
      <c r="AG55" s="4"/>
      <c r="AH55" s="27"/>
      <c r="AI55" s="27"/>
      <c r="AJ55" s="27"/>
      <c r="AK55" s="27"/>
      <c r="AL55" s="27"/>
      <c r="AM55" s="27"/>
    </row>
    <row r="56" spans="1:39" ht="12" customHeight="1">
      <c r="A56" s="438"/>
      <c r="B56" s="8"/>
      <c r="C56" s="55"/>
      <c r="D56" s="18"/>
      <c r="E56" s="95"/>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5"/>
      <c r="AF56" s="5"/>
      <c r="AG56" s="4"/>
      <c r="AH56" s="27"/>
      <c r="AI56" s="27"/>
      <c r="AJ56" s="27"/>
      <c r="AK56" s="27"/>
      <c r="AL56" s="27"/>
      <c r="AM56" s="27"/>
    </row>
    <row r="57" spans="1:39" ht="12" customHeight="1">
      <c r="A57" s="438"/>
      <c r="B57" s="8"/>
      <c r="C57" s="55"/>
      <c r="D57" s="18"/>
      <c r="E57" s="95"/>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5"/>
      <c r="AF57" s="5"/>
      <c r="AG57" s="4"/>
      <c r="AH57" s="27"/>
      <c r="AI57" s="27"/>
      <c r="AJ57" s="27"/>
      <c r="AK57" s="27"/>
      <c r="AL57" s="27"/>
      <c r="AM57" s="27"/>
    </row>
    <row r="58" spans="1:39" ht="12" customHeight="1">
      <c r="A58" s="438"/>
      <c r="B58" s="8"/>
      <c r="C58" s="55"/>
      <c r="D58" s="18"/>
      <c r="E58" s="95"/>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5"/>
      <c r="AF58" s="5"/>
      <c r="AG58" s="4"/>
      <c r="AH58" s="27"/>
      <c r="AI58" s="27"/>
      <c r="AJ58" s="27"/>
      <c r="AK58" s="27"/>
      <c r="AL58" s="27"/>
      <c r="AM58" s="27"/>
    </row>
    <row r="59" spans="1:39" ht="12" customHeight="1">
      <c r="A59" s="438"/>
      <c r="B59" s="8"/>
      <c r="C59" s="55"/>
      <c r="D59" s="18"/>
      <c r="E59" s="95"/>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5"/>
      <c r="AF59" s="5"/>
      <c r="AG59" s="4"/>
      <c r="AH59" s="27"/>
      <c r="AI59" s="27"/>
      <c r="AJ59" s="27"/>
      <c r="AK59" s="27"/>
      <c r="AL59" s="27"/>
      <c r="AM59" s="27"/>
    </row>
    <row r="60" spans="1:39" ht="12" customHeight="1">
      <c r="A60" s="438"/>
      <c r="B60" s="8"/>
      <c r="C60" s="55"/>
      <c r="D60" s="18"/>
      <c r="E60" s="95"/>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5"/>
      <c r="AF60" s="5"/>
      <c r="AG60" s="4"/>
      <c r="AH60" s="27"/>
      <c r="AI60" s="27"/>
      <c r="AJ60" s="27"/>
      <c r="AK60" s="27"/>
      <c r="AL60" s="27"/>
      <c r="AM60" s="27"/>
    </row>
    <row r="61" spans="1:39" ht="12" customHeight="1">
      <c r="A61" s="438"/>
      <c r="B61" s="8"/>
      <c r="C61" s="55"/>
      <c r="D61" s="18"/>
      <c r="E61" s="95"/>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5"/>
      <c r="AF61" s="5"/>
      <c r="AG61" s="4"/>
      <c r="AH61" s="27"/>
      <c r="AI61" s="27"/>
      <c r="AJ61" s="27"/>
      <c r="AK61" s="27"/>
      <c r="AL61" s="27"/>
      <c r="AM61" s="27"/>
    </row>
    <row r="62" spans="1:39" ht="12" customHeight="1">
      <c r="A62" s="438"/>
      <c r="B62" s="8"/>
      <c r="C62" s="55"/>
      <c r="D62" s="18"/>
      <c r="E62" s="95"/>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5"/>
      <c r="AF62" s="5"/>
      <c r="AG62" s="4"/>
      <c r="AH62" s="27"/>
      <c r="AI62" s="27"/>
      <c r="AJ62" s="27"/>
      <c r="AK62" s="27"/>
      <c r="AL62" s="27"/>
      <c r="AM62" s="27"/>
    </row>
    <row r="63" spans="1:39" ht="12" customHeight="1">
      <c r="A63" s="438"/>
      <c r="B63" s="8"/>
      <c r="C63" s="55"/>
      <c r="D63" s="18"/>
      <c r="E63" s="95"/>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5"/>
      <c r="AF63" s="5"/>
      <c r="AG63" s="4"/>
      <c r="AH63" s="27"/>
      <c r="AI63" s="27"/>
      <c r="AJ63" s="27"/>
      <c r="AK63" s="27"/>
      <c r="AL63" s="27"/>
      <c r="AM63" s="27"/>
    </row>
    <row r="64" spans="1:39" ht="12" customHeight="1">
      <c r="A64" s="438"/>
      <c r="B64" s="8"/>
      <c r="C64" s="55"/>
      <c r="D64" s="18"/>
      <c r="E64" s="95"/>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5"/>
      <c r="AF64" s="5"/>
      <c r="AG64" s="4"/>
      <c r="AH64" s="27"/>
      <c r="AI64" s="27"/>
      <c r="AJ64" s="27"/>
      <c r="AK64" s="27"/>
      <c r="AL64" s="27"/>
      <c r="AM64" s="27"/>
    </row>
    <row r="65" spans="1:43" ht="12" customHeight="1">
      <c r="A65" s="438"/>
      <c r="B65" s="8"/>
      <c r="C65" s="55"/>
      <c r="D65" s="18"/>
      <c r="E65" s="95"/>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5"/>
      <c r="AF65" s="5"/>
      <c r="AG65" s="4"/>
      <c r="AH65" s="27"/>
      <c r="AI65" s="27"/>
      <c r="AJ65" s="27"/>
      <c r="AK65" s="27"/>
      <c r="AL65" s="27"/>
      <c r="AM65" s="27"/>
    </row>
    <row r="66" spans="1:43" ht="12" customHeight="1">
      <c r="A66" s="438"/>
      <c r="B66" s="8"/>
      <c r="C66" s="55"/>
      <c r="D66" s="18"/>
      <c r="E66" s="95"/>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5"/>
      <c r="AF66" s="5"/>
      <c r="AG66" s="4"/>
      <c r="AH66" s="27"/>
      <c r="AI66" s="27"/>
      <c r="AJ66" s="27"/>
      <c r="AK66" s="27"/>
      <c r="AL66" s="27"/>
      <c r="AM66" s="27"/>
    </row>
    <row r="67" spans="1:43" ht="12" customHeight="1">
      <c r="A67" s="438"/>
      <c r="B67" s="8"/>
      <c r="C67" s="55"/>
      <c r="D67" s="18"/>
      <c r="E67" s="95"/>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5"/>
      <c r="AF67" s="5"/>
      <c r="AG67" s="4"/>
      <c r="AH67" s="27"/>
      <c r="AI67" s="27"/>
      <c r="AJ67" s="27"/>
      <c r="AK67" s="27"/>
      <c r="AL67" s="27"/>
      <c r="AM67" s="27"/>
    </row>
    <row r="68" spans="1:43" ht="12" customHeight="1">
      <c r="A68" s="438"/>
      <c r="B68" s="8"/>
      <c r="C68" s="55"/>
      <c r="D68" s="18"/>
      <c r="E68" s="95"/>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5"/>
      <c r="AF68" s="5"/>
      <c r="AG68" s="8"/>
      <c r="AH68" s="27"/>
      <c r="AI68" s="27"/>
      <c r="AJ68" s="27"/>
      <c r="AK68" s="27"/>
      <c r="AL68" s="27"/>
      <c r="AM68" s="27"/>
    </row>
    <row r="69" spans="1:43" s="85" customFormat="1" ht="9" customHeight="1">
      <c r="A69" s="680"/>
      <c r="B69" s="84"/>
      <c r="C69" s="87"/>
      <c r="D69" s="30"/>
      <c r="E69" s="89"/>
      <c r="F69" s="89"/>
      <c r="G69" s="89"/>
      <c r="H69" s="96"/>
      <c r="I69" s="96"/>
      <c r="J69" s="96"/>
      <c r="K69" s="96"/>
      <c r="L69" s="96"/>
      <c r="M69" s="96"/>
      <c r="N69" s="96"/>
      <c r="O69" s="96"/>
      <c r="P69" s="96"/>
      <c r="Q69" s="96"/>
      <c r="R69" s="96"/>
      <c r="S69" s="96"/>
      <c r="T69" s="96"/>
      <c r="U69" s="96"/>
      <c r="V69" s="96"/>
      <c r="W69" s="96"/>
      <c r="X69" s="96"/>
      <c r="Y69" s="96"/>
      <c r="Z69" s="96"/>
      <c r="AA69" s="96"/>
      <c r="AB69" s="96"/>
      <c r="AC69" s="96"/>
      <c r="AD69" s="96"/>
      <c r="AE69" s="96"/>
      <c r="AF69" s="84"/>
      <c r="AG69" s="84"/>
      <c r="AH69" s="107"/>
      <c r="AI69" s="107"/>
      <c r="AJ69" s="107"/>
      <c r="AK69" s="107"/>
      <c r="AL69" s="107"/>
      <c r="AM69" s="107"/>
    </row>
    <row r="70" spans="1:43" ht="11.25" customHeight="1">
      <c r="A70" s="438"/>
      <c r="B70" s="1"/>
      <c r="C70" s="54"/>
      <c r="D70" s="18"/>
      <c r="E70" s="97"/>
      <c r="F70" s="97"/>
      <c r="G70" s="97"/>
      <c r="H70" s="97"/>
      <c r="I70" s="97"/>
      <c r="J70" s="97"/>
      <c r="K70" s="97"/>
      <c r="L70" s="97"/>
      <c r="M70" s="97"/>
      <c r="N70" s="97"/>
      <c r="O70" s="97"/>
      <c r="P70" s="97"/>
      <c r="Q70" s="97"/>
      <c r="R70" s="97"/>
      <c r="S70" s="97"/>
      <c r="T70" s="97"/>
      <c r="U70" s="97"/>
      <c r="V70" s="96"/>
      <c r="W70" s="97"/>
      <c r="X70" s="97"/>
      <c r="Y70" s="97"/>
      <c r="Z70" s="97"/>
      <c r="AA70" s="97"/>
      <c r="AB70" s="97"/>
      <c r="AC70" s="97"/>
      <c r="AD70" s="97"/>
      <c r="AE70" s="97"/>
      <c r="AF70" s="5"/>
      <c r="AG70" s="8"/>
      <c r="AH70" s="27"/>
      <c r="AI70" s="27"/>
      <c r="AJ70" s="27"/>
      <c r="AK70" s="27"/>
      <c r="AL70" s="27"/>
      <c r="AM70" s="27"/>
    </row>
    <row r="71" spans="1:43" ht="13.5" customHeight="1">
      <c r="A71" s="438"/>
      <c r="B71" s="683">
        <v>22</v>
      </c>
      <c r="C71" s="1566" t="s">
        <v>542</v>
      </c>
      <c r="D71" s="1566"/>
      <c r="E71" s="1567"/>
      <c r="F71" s="1556"/>
      <c r="G71" s="1567"/>
      <c r="H71" s="1556"/>
      <c r="I71" s="8"/>
      <c r="J71" s="8"/>
      <c r="K71" s="8"/>
      <c r="L71" s="8"/>
      <c r="M71" s="8"/>
      <c r="N71" s="8"/>
      <c r="O71" s="8"/>
      <c r="P71" s="8"/>
      <c r="Q71" s="8"/>
      <c r="R71" s="8"/>
      <c r="S71" s="8"/>
      <c r="T71" s="8"/>
      <c r="U71" s="8"/>
      <c r="V71" s="96"/>
      <c r="W71" s="8"/>
      <c r="X71" s="8"/>
      <c r="Y71" s="8"/>
      <c r="Z71" s="8"/>
      <c r="AA71" s="8"/>
      <c r="AB71" s="8"/>
      <c r="AC71" s="8"/>
      <c r="AD71" s="8"/>
      <c r="AE71" s="8"/>
      <c r="AF71" s="8"/>
      <c r="AG71" s="8"/>
      <c r="AH71" s="108"/>
      <c r="AI71" s="108"/>
      <c r="AJ71" s="108"/>
      <c r="AK71" s="108"/>
      <c r="AL71" s="108"/>
      <c r="AM71" s="108"/>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0">
    <mergeCell ref="X6:AD6"/>
    <mergeCell ref="X45:AD45"/>
    <mergeCell ref="F5:L5"/>
    <mergeCell ref="X1:AF1"/>
    <mergeCell ref="C71:D71"/>
    <mergeCell ref="E71:F71"/>
    <mergeCell ref="G71:H71"/>
    <mergeCell ref="B2:D2"/>
    <mergeCell ref="F45:V45"/>
    <mergeCell ref="F6:V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10.71093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6" customWidth="1"/>
    <col min="17" max="17" width="0.5703125" customWidth="1"/>
    <col min="18" max="18" width="5.7109375" customWidth="1"/>
    <col min="19" max="19" width="0.5703125" customWidth="1"/>
    <col min="20" max="20" width="5.7109375" customWidth="1"/>
    <col min="21" max="21" width="0.5703125" customWidth="1"/>
    <col min="22" max="22" width="5.855468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437" t="s">
        <v>519</v>
      </c>
      <c r="C1" s="1437"/>
      <c r="D1" s="1437"/>
      <c r="E1" s="1437"/>
      <c r="F1" s="1437"/>
      <c r="G1" s="1437"/>
      <c r="H1" s="1437"/>
      <c r="I1" s="437"/>
      <c r="J1" s="437"/>
      <c r="K1" s="437"/>
      <c r="L1" s="437"/>
      <c r="M1" s="437"/>
      <c r="N1" s="437"/>
      <c r="O1" s="437"/>
      <c r="P1" s="437"/>
      <c r="Q1" s="437"/>
      <c r="R1" s="437"/>
      <c r="S1" s="437"/>
      <c r="T1" s="437"/>
      <c r="U1" s="437"/>
      <c r="V1" s="437"/>
      <c r="W1" s="437"/>
      <c r="X1" s="535"/>
      <c r="Y1" s="443"/>
      <c r="Z1" s="443"/>
      <c r="AA1" s="443"/>
      <c r="AB1" s="443"/>
      <c r="AC1" s="443"/>
      <c r="AD1" s="443"/>
      <c r="AE1" s="443"/>
      <c r="AF1" s="443"/>
      <c r="AG1" s="4"/>
      <c r="AH1" s="27"/>
      <c r="AI1" s="27"/>
      <c r="AJ1" s="27"/>
      <c r="AK1" s="27"/>
      <c r="AL1" s="27"/>
      <c r="AM1" s="27"/>
      <c r="AN1" s="27"/>
      <c r="AO1" s="27"/>
    </row>
    <row r="2" spans="1:57" ht="6" customHeight="1">
      <c r="A2" s="4"/>
      <c r="B2" s="1568"/>
      <c r="C2" s="1568"/>
      <c r="D2" s="1568"/>
      <c r="E2" s="21"/>
      <c r="F2" s="21"/>
      <c r="G2" s="21"/>
      <c r="H2" s="21"/>
      <c r="I2" s="21"/>
      <c r="J2" s="431"/>
      <c r="K2" s="431"/>
      <c r="L2" s="431"/>
      <c r="M2" s="431"/>
      <c r="N2" s="431"/>
      <c r="O2" s="431"/>
      <c r="P2" s="431"/>
      <c r="Q2" s="431"/>
      <c r="R2" s="431"/>
      <c r="S2" s="431"/>
      <c r="T2" s="431"/>
      <c r="U2" s="431"/>
      <c r="V2" s="431"/>
      <c r="W2" s="431"/>
      <c r="X2" s="431"/>
      <c r="Y2" s="431"/>
      <c r="Z2" s="8"/>
      <c r="AA2" s="8"/>
      <c r="AB2" s="8"/>
      <c r="AC2" s="8"/>
      <c r="AD2" s="8"/>
      <c r="AE2" s="8"/>
      <c r="AF2" s="8"/>
      <c r="AG2" s="465"/>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65"/>
      <c r="AH3" s="27"/>
      <c r="AI3" s="27"/>
      <c r="AJ3" s="27"/>
      <c r="AK3" s="27"/>
      <c r="AL3" s="27"/>
      <c r="AM3" s="27"/>
      <c r="AN3" s="27"/>
      <c r="AO3" s="27"/>
    </row>
    <row r="4" spans="1:57" s="12" customFormat="1" ht="13.5" customHeight="1">
      <c r="A4" s="11"/>
      <c r="B4" s="19"/>
      <c r="C4" s="98"/>
      <c r="D4" s="91"/>
      <c r="E4" s="91"/>
      <c r="F4" s="91"/>
      <c r="G4" s="91"/>
      <c r="H4" s="91"/>
      <c r="I4" s="91"/>
      <c r="J4" s="91"/>
      <c r="K4" s="91"/>
      <c r="L4" s="91"/>
      <c r="M4" s="91"/>
      <c r="N4" s="91"/>
      <c r="O4" s="91"/>
      <c r="P4" s="91"/>
      <c r="Q4" s="91"/>
      <c r="R4" s="99"/>
      <c r="S4" s="99"/>
      <c r="T4" s="99"/>
      <c r="U4" s="99"/>
      <c r="V4" s="99"/>
      <c r="W4" s="99"/>
      <c r="X4" s="99"/>
      <c r="Y4" s="99"/>
      <c r="Z4" s="99"/>
      <c r="AA4" s="99"/>
      <c r="AB4" s="99"/>
      <c r="AC4" s="99"/>
      <c r="AD4" s="99"/>
      <c r="AE4" s="99"/>
      <c r="AF4" s="8"/>
      <c r="AG4" s="464"/>
      <c r="AH4" s="66"/>
      <c r="AI4" s="66"/>
      <c r="AJ4" s="66"/>
      <c r="AK4" s="66"/>
      <c r="AL4" s="66"/>
      <c r="AM4" s="66"/>
      <c r="AN4" s="66"/>
      <c r="AO4" s="66"/>
    </row>
    <row r="5" spans="1:57" ht="3.75" customHeight="1">
      <c r="A5" s="4"/>
      <c r="B5" s="8"/>
      <c r="C5" s="13"/>
      <c r="D5" s="13"/>
      <c r="E5" s="13"/>
      <c r="F5" s="1565"/>
      <c r="G5" s="1565"/>
      <c r="H5" s="1565"/>
      <c r="I5" s="1565"/>
      <c r="J5" s="1565"/>
      <c r="K5" s="1565"/>
      <c r="L5" s="1565"/>
      <c r="M5" s="13"/>
      <c r="N5" s="13"/>
      <c r="O5" s="13"/>
      <c r="P5" s="13"/>
      <c r="Q5" s="13"/>
      <c r="R5" s="5"/>
      <c r="S5" s="5"/>
      <c r="T5" s="5"/>
      <c r="U5" s="79"/>
      <c r="V5" s="5"/>
      <c r="W5" s="5"/>
      <c r="X5" s="5"/>
      <c r="Y5" s="5"/>
      <c r="Z5" s="5"/>
      <c r="AA5" s="5"/>
      <c r="AB5" s="5"/>
      <c r="AC5" s="5"/>
      <c r="AD5" s="5"/>
      <c r="AE5" s="5"/>
      <c r="AF5" s="8"/>
      <c r="AG5" s="465"/>
      <c r="AH5" s="27"/>
      <c r="AI5" s="27"/>
      <c r="AJ5" s="27"/>
      <c r="AK5" s="27"/>
      <c r="AL5" s="27"/>
      <c r="AM5" s="27"/>
      <c r="AN5" s="27"/>
      <c r="AO5" s="27"/>
    </row>
    <row r="6" spans="1:57" ht="9.75" customHeight="1">
      <c r="A6" s="4"/>
      <c r="B6" s="8"/>
      <c r="C6" s="13"/>
      <c r="D6" s="13"/>
      <c r="E6" s="15"/>
      <c r="F6" s="1564"/>
      <c r="G6" s="1564"/>
      <c r="H6" s="1564"/>
      <c r="I6" s="1564"/>
      <c r="J6" s="1564"/>
      <c r="K6" s="1564"/>
      <c r="L6" s="1564"/>
      <c r="M6" s="1564"/>
      <c r="N6" s="1564"/>
      <c r="O6" s="1564"/>
      <c r="P6" s="1564"/>
      <c r="Q6" s="1564"/>
      <c r="R6" s="1564"/>
      <c r="S6" s="1564"/>
      <c r="T6" s="1564"/>
      <c r="U6" s="1564"/>
      <c r="V6" s="1564"/>
      <c r="W6" s="15"/>
      <c r="X6" s="1564"/>
      <c r="Y6" s="1564"/>
      <c r="Z6" s="1564"/>
      <c r="AA6" s="1564"/>
      <c r="AB6" s="1564"/>
      <c r="AC6" s="1564"/>
      <c r="AD6" s="1564"/>
      <c r="AE6" s="15"/>
      <c r="AF6" s="8"/>
      <c r="AG6" s="465"/>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65"/>
      <c r="AH7" s="27"/>
      <c r="AI7" s="109"/>
      <c r="AJ7" s="109"/>
      <c r="AK7" s="109"/>
      <c r="AL7" s="27"/>
      <c r="AM7" s="27"/>
      <c r="AN7" s="27"/>
      <c r="AO7" s="27"/>
    </row>
    <row r="8" spans="1:57" s="62" customFormat="1" ht="13.5" hidden="1" customHeight="1">
      <c r="A8" s="59"/>
      <c r="B8" s="60"/>
      <c r="C8" s="1570"/>
      <c r="D8" s="1570"/>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647"/>
      <c r="AH8" s="101"/>
      <c r="AI8" s="109"/>
      <c r="AJ8" s="109"/>
      <c r="AK8" s="109"/>
      <c r="AL8" s="101"/>
      <c r="AM8" s="101"/>
      <c r="AN8" s="101"/>
      <c r="AO8" s="101"/>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647"/>
      <c r="AH9" s="101"/>
      <c r="AI9" s="109"/>
      <c r="AJ9" s="109"/>
      <c r="AK9" s="109"/>
      <c r="AL9" s="101"/>
      <c r="AM9" s="101"/>
      <c r="AN9" s="101"/>
      <c r="AO9" s="101"/>
    </row>
    <row r="10" spans="1:57" s="80" customFormat="1" ht="15" customHeight="1">
      <c r="A10" s="76"/>
      <c r="B10" s="100"/>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4"/>
      <c r="AG10" s="643"/>
      <c r="AH10" s="102"/>
      <c r="AI10" s="109"/>
      <c r="AJ10" s="109"/>
      <c r="AK10" s="109"/>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5"/>
      <c r="F11" s="95"/>
      <c r="G11" s="95"/>
      <c r="H11" s="95"/>
      <c r="I11" s="95"/>
      <c r="J11" s="95"/>
      <c r="K11" s="95"/>
      <c r="L11" s="95"/>
      <c r="M11" s="95"/>
      <c r="N11" s="95"/>
      <c r="O11" s="95"/>
      <c r="P11" s="95"/>
      <c r="Q11" s="95"/>
      <c r="R11" s="95"/>
      <c r="S11" s="95"/>
      <c r="T11" s="95"/>
      <c r="U11" s="95"/>
      <c r="V11" s="95"/>
      <c r="W11" s="95"/>
      <c r="X11" s="95"/>
      <c r="Y11" s="95"/>
      <c r="Z11" s="95"/>
      <c r="AA11" s="95"/>
      <c r="AB11" s="32"/>
      <c r="AC11" s="95"/>
      <c r="AD11" s="32"/>
      <c r="AE11" s="95"/>
      <c r="AF11" s="5"/>
      <c r="AG11" s="465"/>
      <c r="AH11" s="27"/>
      <c r="AI11" s="109"/>
      <c r="AJ11" s="109"/>
      <c r="AK11" s="109"/>
      <c r="AL11" s="27"/>
      <c r="AM11" s="27"/>
      <c r="AN11" s="27"/>
      <c r="AO11" s="27"/>
      <c r="AS11" s="26"/>
    </row>
    <row r="12" spans="1:57" ht="12" customHeight="1">
      <c r="A12" s="4"/>
      <c r="B12" s="8"/>
      <c r="C12" s="55"/>
      <c r="D12" s="18"/>
      <c r="E12" s="95"/>
      <c r="F12" s="95"/>
      <c r="G12" s="95"/>
      <c r="H12" s="95"/>
      <c r="I12" s="95"/>
      <c r="J12" s="95"/>
      <c r="K12" s="95"/>
      <c r="L12" s="95"/>
      <c r="M12" s="95"/>
      <c r="N12" s="95"/>
      <c r="O12" s="95"/>
      <c r="P12" s="95"/>
      <c r="Q12" s="95"/>
      <c r="R12" s="95"/>
      <c r="S12" s="95"/>
      <c r="T12" s="95"/>
      <c r="U12" s="95"/>
      <c r="V12" s="95"/>
      <c r="W12" s="95"/>
      <c r="X12" s="95"/>
      <c r="Y12" s="95"/>
      <c r="Z12" s="95"/>
      <c r="AA12" s="95"/>
      <c r="AB12" s="32"/>
      <c r="AC12" s="95"/>
      <c r="AD12" s="32"/>
      <c r="AE12" s="95"/>
      <c r="AF12" s="5"/>
      <c r="AG12" s="465"/>
      <c r="AH12" s="27"/>
      <c r="AI12" s="109"/>
      <c r="AJ12" s="109"/>
      <c r="AK12" s="109"/>
      <c r="AL12" s="27"/>
      <c r="AM12" s="27"/>
      <c r="AN12" s="27"/>
      <c r="AO12" s="27"/>
      <c r="AS12" s="26"/>
    </row>
    <row r="13" spans="1:57" ht="12" customHeight="1">
      <c r="A13" s="4"/>
      <c r="B13" s="8"/>
      <c r="C13" s="55"/>
      <c r="D13" s="18"/>
      <c r="E13" s="95"/>
      <c r="F13" s="95"/>
      <c r="G13" s="95"/>
      <c r="H13" s="95"/>
      <c r="I13" s="95"/>
      <c r="J13" s="95"/>
      <c r="K13" s="95"/>
      <c r="L13" s="95"/>
      <c r="M13" s="95"/>
      <c r="N13" s="95"/>
      <c r="O13" s="95"/>
      <c r="P13" s="95"/>
      <c r="Q13" s="95"/>
      <c r="R13" s="95"/>
      <c r="S13" s="95"/>
      <c r="T13" s="95"/>
      <c r="U13" s="95"/>
      <c r="V13" s="95"/>
      <c r="W13" s="95"/>
      <c r="X13" s="95"/>
      <c r="Y13" s="95"/>
      <c r="Z13" s="95"/>
      <c r="AA13" s="95"/>
      <c r="AB13" s="32"/>
      <c r="AC13" s="95"/>
      <c r="AD13" s="32"/>
      <c r="AE13" s="95"/>
      <c r="AF13" s="5"/>
      <c r="AG13" s="465"/>
      <c r="AH13" s="27"/>
      <c r="AI13" s="109"/>
      <c r="AJ13" s="109"/>
      <c r="AK13" s="109"/>
      <c r="AL13" s="27"/>
      <c r="AM13" s="27"/>
      <c r="AN13" s="27"/>
      <c r="AO13" s="27"/>
      <c r="AS13" s="26"/>
    </row>
    <row r="14" spans="1:57" ht="12" customHeight="1">
      <c r="A14" s="4"/>
      <c r="B14" s="8"/>
      <c r="C14" s="55"/>
      <c r="D14" s="18"/>
      <c r="E14" s="95"/>
      <c r="F14" s="95"/>
      <c r="G14" s="95"/>
      <c r="H14" s="95"/>
      <c r="I14" s="95"/>
      <c r="J14" s="95"/>
      <c r="K14" s="95"/>
      <c r="L14" s="95"/>
      <c r="M14" s="95"/>
      <c r="N14" s="95"/>
      <c r="O14" s="95"/>
      <c r="P14" s="95"/>
      <c r="Q14" s="95"/>
      <c r="R14" s="95"/>
      <c r="S14" s="95"/>
      <c r="T14" s="95"/>
      <c r="U14" s="95"/>
      <c r="V14" s="95"/>
      <c r="W14" s="95"/>
      <c r="X14" s="95"/>
      <c r="Y14" s="95"/>
      <c r="Z14" s="95"/>
      <c r="AA14" s="95"/>
      <c r="AB14" s="32"/>
      <c r="AC14" s="95"/>
      <c r="AD14" s="32"/>
      <c r="AE14" s="95"/>
      <c r="AF14" s="5"/>
      <c r="AG14" s="465"/>
      <c r="AH14" s="27"/>
      <c r="AI14" s="27"/>
      <c r="AJ14" s="27"/>
      <c r="AK14" s="27"/>
      <c r="AL14" s="27"/>
      <c r="AM14" s="27"/>
      <c r="AN14" s="27"/>
      <c r="AO14" s="27"/>
      <c r="AS14" s="26"/>
    </row>
    <row r="15" spans="1:57" ht="12" customHeight="1">
      <c r="A15" s="4"/>
      <c r="B15" s="8"/>
      <c r="C15" s="55"/>
      <c r="D15" s="18"/>
      <c r="E15" s="95"/>
      <c r="F15" s="95"/>
      <c r="G15" s="95"/>
      <c r="H15" s="95"/>
      <c r="I15" s="95"/>
      <c r="J15" s="95"/>
      <c r="K15" s="95"/>
      <c r="L15" s="95"/>
      <c r="M15" s="95"/>
      <c r="N15" s="95"/>
      <c r="O15" s="95"/>
      <c r="P15" s="95"/>
      <c r="Q15" s="95"/>
      <c r="R15" s="95"/>
      <c r="S15" s="95"/>
      <c r="T15" s="95"/>
      <c r="U15" s="95"/>
      <c r="V15" s="95"/>
      <c r="W15" s="95"/>
      <c r="X15" s="95"/>
      <c r="Y15" s="95"/>
      <c r="Z15" s="95"/>
      <c r="AA15" s="95"/>
      <c r="AB15" s="32"/>
      <c r="AC15" s="95"/>
      <c r="AD15" s="32"/>
      <c r="AE15" s="95"/>
      <c r="AF15" s="5"/>
      <c r="AG15" s="465"/>
      <c r="AH15" s="27"/>
      <c r="AI15" s="27"/>
      <c r="AJ15" s="27"/>
      <c r="AK15" s="27"/>
      <c r="AL15" s="27"/>
      <c r="AM15" s="27"/>
      <c r="AN15" s="27"/>
      <c r="AO15" s="27"/>
    </row>
    <row r="16" spans="1:57" ht="12" customHeight="1">
      <c r="A16" s="4"/>
      <c r="B16" s="8"/>
      <c r="C16" s="55"/>
      <c r="D16" s="18"/>
      <c r="E16" s="95"/>
      <c r="F16" s="95"/>
      <c r="G16" s="95"/>
      <c r="H16" s="95"/>
      <c r="I16" s="95"/>
      <c r="J16" s="95"/>
      <c r="K16" s="95"/>
      <c r="L16" s="95"/>
      <c r="M16" s="95"/>
      <c r="N16" s="95"/>
      <c r="O16" s="95"/>
      <c r="P16" s="95"/>
      <c r="Q16" s="95"/>
      <c r="R16" s="95"/>
      <c r="S16" s="95"/>
      <c r="T16" s="95"/>
      <c r="U16" s="95"/>
      <c r="V16" s="95"/>
      <c r="W16" s="95"/>
      <c r="X16" s="95"/>
      <c r="Y16" s="95"/>
      <c r="Z16" s="95"/>
      <c r="AA16" s="95"/>
      <c r="AB16" s="32"/>
      <c r="AC16" s="95"/>
      <c r="AD16" s="32"/>
      <c r="AE16" s="95"/>
      <c r="AF16" s="5"/>
      <c r="AG16" s="465"/>
      <c r="AH16" s="27"/>
      <c r="AI16" s="27"/>
      <c r="AJ16" s="27"/>
      <c r="AK16" s="27"/>
      <c r="AL16" s="27"/>
      <c r="AM16" s="27"/>
      <c r="AN16" s="27"/>
      <c r="AO16" s="27"/>
    </row>
    <row r="17" spans="1:45" ht="12" customHeight="1">
      <c r="A17" s="4"/>
      <c r="B17" s="8"/>
      <c r="C17" s="55"/>
      <c r="D17" s="18"/>
      <c r="E17" s="95"/>
      <c r="F17" s="95"/>
      <c r="G17" s="95"/>
      <c r="H17" s="95"/>
      <c r="I17" s="95"/>
      <c r="J17" s="95"/>
      <c r="K17" s="95"/>
      <c r="L17" s="95"/>
      <c r="M17" s="95"/>
      <c r="N17" s="95"/>
      <c r="O17" s="95"/>
      <c r="P17" s="95"/>
      <c r="Q17" s="95"/>
      <c r="R17" s="95"/>
      <c r="S17" s="95"/>
      <c r="T17" s="95"/>
      <c r="U17" s="95"/>
      <c r="V17" s="95"/>
      <c r="W17" s="95"/>
      <c r="X17" s="95"/>
      <c r="Y17" s="95"/>
      <c r="Z17" s="95"/>
      <c r="AA17" s="95"/>
      <c r="AB17" s="32"/>
      <c r="AC17" s="95"/>
      <c r="AD17" s="32"/>
      <c r="AE17" s="95"/>
      <c r="AF17" s="5"/>
      <c r="AG17" s="465"/>
      <c r="AH17" s="27"/>
      <c r="AI17" s="27"/>
      <c r="AJ17" s="27"/>
      <c r="AK17" s="27"/>
      <c r="AL17" s="27"/>
      <c r="AM17" s="27"/>
      <c r="AN17" s="27"/>
      <c r="AO17" s="27"/>
    </row>
    <row r="18" spans="1:45" ht="12" customHeight="1">
      <c r="A18" s="4"/>
      <c r="B18" s="8"/>
      <c r="C18" s="55"/>
      <c r="D18" s="18"/>
      <c r="E18" s="95"/>
      <c r="F18" s="95"/>
      <c r="G18" s="95"/>
      <c r="H18" s="95"/>
      <c r="I18" s="95"/>
      <c r="J18" s="95"/>
      <c r="K18" s="95"/>
      <c r="L18" s="95"/>
      <c r="M18" s="95"/>
      <c r="N18" s="95"/>
      <c r="O18" s="95"/>
      <c r="P18" s="95"/>
      <c r="Q18" s="95"/>
      <c r="R18" s="95"/>
      <c r="S18" s="95"/>
      <c r="T18" s="95"/>
      <c r="U18" s="95"/>
      <c r="V18" s="95"/>
      <c r="W18" s="95"/>
      <c r="X18" s="95"/>
      <c r="Y18" s="95"/>
      <c r="Z18" s="95"/>
      <c r="AA18" s="95"/>
      <c r="AB18" s="32"/>
      <c r="AC18" s="95"/>
      <c r="AD18" s="32"/>
      <c r="AE18" s="95"/>
      <c r="AF18" s="5"/>
      <c r="AG18" s="465"/>
      <c r="AH18" s="27"/>
      <c r="AI18" s="27"/>
      <c r="AJ18" s="27"/>
      <c r="AK18" s="27"/>
      <c r="AL18" s="27"/>
      <c r="AM18" s="27"/>
      <c r="AN18" s="27"/>
      <c r="AO18" s="27"/>
    </row>
    <row r="19" spans="1:45" ht="12" customHeight="1">
      <c r="A19" s="4"/>
      <c r="B19" s="8"/>
      <c r="C19" s="55"/>
      <c r="D19" s="18"/>
      <c r="E19" s="95"/>
      <c r="F19" s="95"/>
      <c r="G19" s="95"/>
      <c r="H19" s="95"/>
      <c r="I19" s="95"/>
      <c r="J19" s="95"/>
      <c r="K19" s="95"/>
      <c r="L19" s="95"/>
      <c r="M19" s="95"/>
      <c r="N19" s="95"/>
      <c r="O19" s="95"/>
      <c r="P19" s="95"/>
      <c r="Q19" s="95"/>
      <c r="R19" s="95"/>
      <c r="S19" s="95"/>
      <c r="T19" s="95"/>
      <c r="U19" s="95"/>
      <c r="V19" s="95"/>
      <c r="W19" s="95"/>
      <c r="X19" s="95"/>
      <c r="Y19" s="95"/>
      <c r="Z19" s="95"/>
      <c r="AA19" s="95"/>
      <c r="AB19" s="32"/>
      <c r="AC19" s="95"/>
      <c r="AD19" s="32"/>
      <c r="AE19" s="95"/>
      <c r="AF19" s="5"/>
      <c r="AG19" s="465"/>
      <c r="AH19" s="27"/>
      <c r="AI19" s="27"/>
      <c r="AJ19" s="27"/>
      <c r="AK19" s="27"/>
      <c r="AL19" s="27"/>
      <c r="AM19" s="27"/>
      <c r="AN19" s="27"/>
      <c r="AO19" s="27"/>
    </row>
    <row r="20" spans="1:45" ht="12" customHeight="1">
      <c r="A20" s="4"/>
      <c r="B20" s="8"/>
      <c r="C20" s="55"/>
      <c r="D20" s="18"/>
      <c r="E20" s="95"/>
      <c r="F20" s="95"/>
      <c r="G20" s="95"/>
      <c r="H20" s="95"/>
      <c r="I20" s="95"/>
      <c r="J20" s="95"/>
      <c r="K20" s="95"/>
      <c r="L20" s="95"/>
      <c r="M20" s="95"/>
      <c r="N20" s="95"/>
      <c r="O20" s="95"/>
      <c r="P20" s="95"/>
      <c r="Q20" s="95"/>
      <c r="R20" s="95"/>
      <c r="S20" s="95"/>
      <c r="T20" s="95"/>
      <c r="U20" s="95"/>
      <c r="V20" s="95"/>
      <c r="W20" s="95"/>
      <c r="X20" s="95"/>
      <c r="Y20" s="95"/>
      <c r="Z20" s="95"/>
      <c r="AA20" s="95"/>
      <c r="AB20" s="32"/>
      <c r="AC20" s="95"/>
      <c r="AD20" s="32"/>
      <c r="AE20" s="95"/>
      <c r="AF20" s="5"/>
      <c r="AG20" s="465"/>
      <c r="AH20" s="27"/>
      <c r="AI20" s="27"/>
      <c r="AJ20" s="27"/>
      <c r="AK20" s="27"/>
      <c r="AL20" s="27"/>
      <c r="AM20" s="27"/>
      <c r="AN20" s="27"/>
      <c r="AO20" s="27"/>
    </row>
    <row r="21" spans="1:45" ht="12" customHeight="1">
      <c r="A21" s="4"/>
      <c r="B21" s="8"/>
      <c r="C21" s="55"/>
      <c r="D21" s="18"/>
      <c r="E21" s="95"/>
      <c r="F21" s="95"/>
      <c r="G21" s="95"/>
      <c r="H21" s="95"/>
      <c r="I21" s="95"/>
      <c r="J21" s="95"/>
      <c r="K21" s="95"/>
      <c r="L21" s="95"/>
      <c r="M21" s="95"/>
      <c r="N21" s="95"/>
      <c r="O21" s="95"/>
      <c r="P21" s="95"/>
      <c r="Q21" s="95"/>
      <c r="R21" s="95"/>
      <c r="S21" s="95"/>
      <c r="T21" s="95"/>
      <c r="U21" s="95"/>
      <c r="V21" s="95"/>
      <c r="W21" s="95"/>
      <c r="X21" s="95"/>
      <c r="Y21" s="95"/>
      <c r="Z21" s="95"/>
      <c r="AA21" s="95"/>
      <c r="AB21" s="32"/>
      <c r="AC21" s="95"/>
      <c r="AD21" s="32"/>
      <c r="AE21" s="95"/>
      <c r="AF21" s="5"/>
      <c r="AG21" s="465"/>
      <c r="AH21" s="27"/>
      <c r="AI21" s="27"/>
      <c r="AJ21" s="27"/>
      <c r="AK21" s="27"/>
      <c r="AL21" s="27"/>
      <c r="AM21" s="27"/>
      <c r="AN21" s="27"/>
      <c r="AO21" s="27"/>
    </row>
    <row r="22" spans="1:45" ht="12" customHeight="1">
      <c r="A22" s="4"/>
      <c r="B22" s="8"/>
      <c r="C22" s="55"/>
      <c r="D22" s="18"/>
      <c r="E22" s="95"/>
      <c r="F22" s="95"/>
      <c r="G22" s="95"/>
      <c r="H22" s="95"/>
      <c r="I22" s="95"/>
      <c r="J22" s="95"/>
      <c r="K22" s="95"/>
      <c r="L22" s="95"/>
      <c r="M22" s="95"/>
      <c r="N22" s="95"/>
      <c r="O22" s="95"/>
      <c r="P22" s="95"/>
      <c r="Q22" s="95"/>
      <c r="R22" s="95"/>
      <c r="S22" s="95"/>
      <c r="T22" s="95"/>
      <c r="U22" s="95"/>
      <c r="V22" s="95"/>
      <c r="W22" s="95"/>
      <c r="X22" s="95"/>
      <c r="Y22" s="95"/>
      <c r="Z22" s="95"/>
      <c r="AA22" s="95"/>
      <c r="AB22" s="32"/>
      <c r="AC22" s="95"/>
      <c r="AD22" s="32"/>
      <c r="AE22" s="95"/>
      <c r="AF22" s="5"/>
      <c r="AG22" s="465"/>
      <c r="AH22" s="27"/>
      <c r="AI22" s="27"/>
      <c r="AJ22" s="27"/>
      <c r="AK22" s="27"/>
      <c r="AL22" s="27"/>
      <c r="AM22" s="27"/>
      <c r="AN22" s="27"/>
      <c r="AO22" s="27"/>
    </row>
    <row r="23" spans="1:45" ht="12" customHeight="1">
      <c r="A23" s="4"/>
      <c r="B23" s="8"/>
      <c r="C23" s="55"/>
      <c r="D23" s="18"/>
      <c r="E23" s="95"/>
      <c r="F23" s="95"/>
      <c r="G23" s="95"/>
      <c r="H23" s="95"/>
      <c r="I23" s="95"/>
      <c r="J23" s="95"/>
      <c r="K23" s="95"/>
      <c r="L23" s="95"/>
      <c r="M23" s="95"/>
      <c r="N23" s="95"/>
      <c r="O23" s="95"/>
      <c r="P23" s="95"/>
      <c r="Q23" s="95"/>
      <c r="R23" s="95"/>
      <c r="S23" s="95"/>
      <c r="T23" s="95"/>
      <c r="U23" s="95"/>
      <c r="V23" s="95"/>
      <c r="W23" s="95"/>
      <c r="X23" s="95"/>
      <c r="Y23" s="95"/>
      <c r="Z23" s="95"/>
      <c r="AA23" s="95"/>
      <c r="AB23" s="32"/>
      <c r="AC23" s="95"/>
      <c r="AD23" s="32"/>
      <c r="AE23" s="95"/>
      <c r="AF23" s="5"/>
      <c r="AG23" s="465"/>
      <c r="AH23" s="27"/>
      <c r="AI23" s="27"/>
      <c r="AJ23" s="27"/>
      <c r="AK23" s="27"/>
      <c r="AL23" s="27"/>
      <c r="AM23" s="27"/>
      <c r="AN23" s="27"/>
      <c r="AO23" s="27"/>
    </row>
    <row r="24" spans="1:45" ht="12" customHeight="1">
      <c r="A24" s="4"/>
      <c r="B24" s="8"/>
      <c r="C24" s="55"/>
      <c r="D24" s="18"/>
      <c r="E24" s="95"/>
      <c r="F24" s="95"/>
      <c r="G24" s="95"/>
      <c r="H24" s="95"/>
      <c r="I24" s="95"/>
      <c r="J24" s="95"/>
      <c r="K24" s="95"/>
      <c r="L24" s="95"/>
      <c r="M24" s="95"/>
      <c r="N24" s="95"/>
      <c r="O24" s="95"/>
      <c r="P24" s="95"/>
      <c r="Q24" s="95"/>
      <c r="R24" s="95"/>
      <c r="S24" s="95"/>
      <c r="T24" s="95"/>
      <c r="U24" s="95"/>
      <c r="V24" s="95"/>
      <c r="W24" s="95"/>
      <c r="X24" s="95"/>
      <c r="Y24" s="95"/>
      <c r="Z24" s="95"/>
      <c r="AA24" s="95"/>
      <c r="AB24" s="32"/>
      <c r="AC24" s="95"/>
      <c r="AD24" s="32"/>
      <c r="AE24" s="95"/>
      <c r="AF24" s="5"/>
      <c r="AG24" s="465"/>
      <c r="AH24" s="27"/>
      <c r="AI24" s="27"/>
      <c r="AJ24" s="27"/>
      <c r="AK24" s="27"/>
      <c r="AL24" s="27"/>
      <c r="AM24" s="27"/>
      <c r="AN24" s="27"/>
      <c r="AO24" s="27"/>
    </row>
    <row r="25" spans="1:45" ht="12" customHeight="1">
      <c r="A25" s="4"/>
      <c r="B25" s="8"/>
      <c r="C25" s="55"/>
      <c r="D25" s="18"/>
      <c r="E25" s="95"/>
      <c r="F25" s="95"/>
      <c r="G25" s="95"/>
      <c r="H25" s="95"/>
      <c r="I25" s="95"/>
      <c r="J25" s="95"/>
      <c r="K25" s="95"/>
      <c r="L25" s="95"/>
      <c r="M25" s="95"/>
      <c r="N25" s="95"/>
      <c r="O25" s="95"/>
      <c r="P25" s="95"/>
      <c r="Q25" s="95"/>
      <c r="R25" s="95"/>
      <c r="S25" s="95"/>
      <c r="T25" s="95"/>
      <c r="U25" s="95"/>
      <c r="V25" s="95"/>
      <c r="W25" s="95"/>
      <c r="X25" s="95"/>
      <c r="Y25" s="95"/>
      <c r="Z25" s="95"/>
      <c r="AA25" s="95"/>
      <c r="AB25" s="32"/>
      <c r="AC25" s="95"/>
      <c r="AD25" s="32"/>
      <c r="AE25" s="95"/>
      <c r="AF25" s="5"/>
      <c r="AG25" s="465"/>
      <c r="AH25" s="27"/>
      <c r="AI25" s="27"/>
      <c r="AJ25" s="27"/>
      <c r="AK25" s="27"/>
      <c r="AL25" s="27"/>
      <c r="AM25" s="27"/>
      <c r="AN25" s="27"/>
      <c r="AO25" s="27"/>
    </row>
    <row r="26" spans="1:45" ht="12" customHeight="1">
      <c r="A26" s="4"/>
      <c r="B26" s="8"/>
      <c r="C26" s="55"/>
      <c r="D26" s="18"/>
      <c r="E26" s="95"/>
      <c r="F26" s="95"/>
      <c r="G26" s="95"/>
      <c r="H26" s="95"/>
      <c r="I26" s="95"/>
      <c r="J26" s="95"/>
      <c r="K26" s="95"/>
      <c r="L26" s="95"/>
      <c r="M26" s="95"/>
      <c r="N26" s="95"/>
      <c r="O26" s="95"/>
      <c r="P26" s="95"/>
      <c r="Q26" s="95"/>
      <c r="R26" s="95"/>
      <c r="S26" s="95"/>
      <c r="T26" s="95"/>
      <c r="U26" s="95"/>
      <c r="V26" s="95"/>
      <c r="W26" s="95"/>
      <c r="X26" s="95"/>
      <c r="Y26" s="95"/>
      <c r="Z26" s="95"/>
      <c r="AA26" s="95"/>
      <c r="AB26" s="32"/>
      <c r="AC26" s="95"/>
      <c r="AD26" s="32"/>
      <c r="AE26" s="95"/>
      <c r="AF26" s="5"/>
      <c r="AG26" s="465"/>
      <c r="AH26" s="27"/>
      <c r="AI26" s="27"/>
      <c r="AJ26" s="27"/>
      <c r="AK26" s="27"/>
      <c r="AL26" s="27"/>
      <c r="AM26" s="27"/>
      <c r="AN26" s="27"/>
      <c r="AO26" s="27"/>
    </row>
    <row r="27" spans="1:45" ht="12" customHeight="1">
      <c r="A27" s="4"/>
      <c r="B27" s="8"/>
      <c r="C27" s="55"/>
      <c r="D27" s="18"/>
      <c r="E27" s="95"/>
      <c r="F27" s="95"/>
      <c r="G27" s="95"/>
      <c r="H27" s="95"/>
      <c r="I27" s="95"/>
      <c r="J27" s="95"/>
      <c r="K27" s="95"/>
      <c r="L27" s="95"/>
      <c r="M27" s="95"/>
      <c r="N27" s="95"/>
      <c r="O27" s="95"/>
      <c r="P27" s="95"/>
      <c r="Q27" s="95"/>
      <c r="R27" s="95"/>
      <c r="S27" s="95"/>
      <c r="T27" s="95"/>
      <c r="U27" s="95"/>
      <c r="V27" s="95"/>
      <c r="W27" s="95"/>
      <c r="X27" s="95"/>
      <c r="Y27" s="95"/>
      <c r="Z27" s="95"/>
      <c r="AA27" s="95"/>
      <c r="AB27" s="32"/>
      <c r="AC27" s="95"/>
      <c r="AD27" s="32"/>
      <c r="AE27" s="95"/>
      <c r="AF27" s="5"/>
      <c r="AG27" s="465"/>
      <c r="AH27" s="27"/>
      <c r="AI27" s="27"/>
      <c r="AJ27" s="27"/>
      <c r="AK27" s="27"/>
      <c r="AL27" s="27"/>
      <c r="AM27" s="27"/>
      <c r="AN27" s="27"/>
      <c r="AO27" s="27"/>
    </row>
    <row r="28" spans="1:45" ht="12" customHeight="1">
      <c r="A28" s="4"/>
      <c r="B28" s="8"/>
      <c r="C28" s="55"/>
      <c r="D28" s="18"/>
      <c r="E28" s="95"/>
      <c r="F28" s="95"/>
      <c r="G28" s="95"/>
      <c r="H28" s="95"/>
      <c r="I28" s="95"/>
      <c r="J28" s="95"/>
      <c r="K28" s="95"/>
      <c r="L28" s="95"/>
      <c r="M28" s="95"/>
      <c r="N28" s="95"/>
      <c r="O28" s="95"/>
      <c r="P28" s="95"/>
      <c r="Q28" s="95"/>
      <c r="R28" s="95"/>
      <c r="S28" s="95"/>
      <c r="T28" s="95"/>
      <c r="U28" s="95"/>
      <c r="V28" s="95"/>
      <c r="W28" s="95"/>
      <c r="X28" s="95"/>
      <c r="Y28" s="95"/>
      <c r="Z28" s="95"/>
      <c r="AA28" s="95"/>
      <c r="AB28" s="32"/>
      <c r="AC28" s="95"/>
      <c r="AD28" s="32"/>
      <c r="AE28" s="95"/>
      <c r="AF28" s="5"/>
      <c r="AG28" s="465"/>
      <c r="AH28" s="27"/>
      <c r="AI28" s="27"/>
      <c r="AJ28" s="27"/>
      <c r="AK28" s="27"/>
      <c r="AL28" s="27"/>
      <c r="AM28" s="27"/>
      <c r="AN28" s="27"/>
      <c r="AO28" s="27"/>
    </row>
    <row r="29" spans="1:45" ht="12" customHeight="1">
      <c r="A29" s="4"/>
      <c r="B29" s="8"/>
      <c r="C29" s="55"/>
      <c r="D29" s="18"/>
      <c r="E29" s="95"/>
      <c r="F29" s="95"/>
      <c r="G29" s="95"/>
      <c r="H29" s="95"/>
      <c r="I29" s="95"/>
      <c r="J29" s="95"/>
      <c r="K29" s="95"/>
      <c r="L29" s="95"/>
      <c r="M29" s="95"/>
      <c r="N29" s="95"/>
      <c r="O29" s="95"/>
      <c r="P29" s="95"/>
      <c r="Q29" s="95"/>
      <c r="R29" s="95"/>
      <c r="S29" s="95"/>
      <c r="T29" s="95"/>
      <c r="U29" s="95"/>
      <c r="V29" s="95"/>
      <c r="W29" s="95"/>
      <c r="X29" s="95"/>
      <c r="Y29" s="95"/>
      <c r="Z29" s="95"/>
      <c r="AA29" s="95"/>
      <c r="AB29" s="32"/>
      <c r="AC29" s="95"/>
      <c r="AD29" s="32"/>
      <c r="AE29" s="95"/>
      <c r="AF29" s="5"/>
      <c r="AG29" s="465"/>
      <c r="AH29" s="27"/>
      <c r="AI29" s="27"/>
      <c r="AJ29" s="27"/>
      <c r="AK29" s="27"/>
      <c r="AL29" s="27"/>
      <c r="AM29" s="27"/>
      <c r="AN29" s="27"/>
      <c r="AO29" s="27"/>
    </row>
    <row r="30" spans="1:45" ht="12" customHeight="1">
      <c r="A30" s="4"/>
      <c r="B30" s="8"/>
      <c r="C30" s="55"/>
      <c r="D30" s="18"/>
      <c r="E30" s="95"/>
      <c r="F30" s="95"/>
      <c r="G30" s="95"/>
      <c r="H30" s="95"/>
      <c r="I30" s="95"/>
      <c r="J30" s="95"/>
      <c r="K30" s="95"/>
      <c r="L30" s="95"/>
      <c r="M30" s="95"/>
      <c r="N30" s="95"/>
      <c r="O30" s="95"/>
      <c r="P30" s="95"/>
      <c r="Q30" s="95"/>
      <c r="R30" s="95"/>
      <c r="S30" s="95"/>
      <c r="T30" s="95"/>
      <c r="U30" s="95"/>
      <c r="V30" s="95"/>
      <c r="W30" s="95"/>
      <c r="X30" s="95"/>
      <c r="Y30" s="95"/>
      <c r="Z30" s="95"/>
      <c r="AA30" s="95"/>
      <c r="AB30" s="32"/>
      <c r="AC30" s="95"/>
      <c r="AD30" s="32"/>
      <c r="AE30" s="95"/>
      <c r="AF30" s="5"/>
      <c r="AG30" s="465"/>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465"/>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65"/>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465"/>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65"/>
      <c r="AH34" s="103"/>
      <c r="AI34" s="104"/>
      <c r="AJ34" s="104"/>
      <c r="AK34" s="104"/>
      <c r="AL34" s="105"/>
      <c r="AM34" s="103"/>
      <c r="AN34" s="103"/>
      <c r="AO34" s="103"/>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65"/>
      <c r="AH35" s="103"/>
      <c r="AI35" s="27"/>
      <c r="AJ35" s="27" t="s">
        <v>35</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65"/>
      <c r="AH36" s="103"/>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65"/>
      <c r="AH37" s="106"/>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65"/>
      <c r="AH38" s="103"/>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65"/>
      <c r="AH39" s="103"/>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65"/>
      <c r="AH40" s="103"/>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65"/>
      <c r="AH41" s="103"/>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465"/>
      <c r="AH42" s="103"/>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465"/>
      <c r="AH43" s="103"/>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465"/>
      <c r="AH44" s="27"/>
      <c r="AI44" s="67"/>
      <c r="AJ44" s="27"/>
      <c r="AK44" s="27"/>
      <c r="AL44" s="27"/>
      <c r="AM44" s="27"/>
      <c r="AN44" s="27"/>
      <c r="AO44" s="27"/>
    </row>
    <row r="45" spans="1:53" ht="13.5" customHeight="1">
      <c r="A45" s="4"/>
      <c r="B45" s="8"/>
      <c r="C45" s="98"/>
      <c r="D45" s="91"/>
      <c r="E45" s="91"/>
      <c r="F45" s="91"/>
      <c r="G45" s="91"/>
      <c r="H45" s="91"/>
      <c r="I45" s="91"/>
      <c r="J45" s="91"/>
      <c r="K45" s="91"/>
      <c r="L45" s="91"/>
      <c r="M45" s="91"/>
      <c r="N45" s="91"/>
      <c r="O45" s="91"/>
      <c r="P45" s="91"/>
      <c r="Q45" s="91"/>
      <c r="R45" s="99"/>
      <c r="S45" s="99"/>
      <c r="T45" s="99"/>
      <c r="U45" s="99"/>
      <c r="V45" s="99"/>
      <c r="W45" s="99"/>
      <c r="X45" s="99"/>
      <c r="Y45" s="99"/>
      <c r="Z45" s="99"/>
      <c r="AA45" s="99"/>
      <c r="AB45" s="99"/>
      <c r="AC45" s="99"/>
      <c r="AD45" s="99"/>
      <c r="AE45" s="99"/>
      <c r="AF45" s="5"/>
      <c r="AG45" s="465"/>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465"/>
      <c r="AH46" s="27"/>
      <c r="AI46" s="27"/>
      <c r="AJ46" s="27"/>
      <c r="AK46" s="27"/>
      <c r="AL46" s="27"/>
      <c r="AM46" s="27"/>
      <c r="AN46" s="27"/>
      <c r="AO46" s="27"/>
    </row>
    <row r="47" spans="1:53" ht="11.25" customHeight="1">
      <c r="A47" s="4"/>
      <c r="B47" s="8"/>
      <c r="C47" s="13"/>
      <c r="D47" s="13"/>
      <c r="E47" s="15"/>
      <c r="F47" s="1564"/>
      <c r="G47" s="1564"/>
      <c r="H47" s="1564"/>
      <c r="I47" s="1564"/>
      <c r="J47" s="1564"/>
      <c r="K47" s="1564"/>
      <c r="L47" s="1564"/>
      <c r="M47" s="1564"/>
      <c r="N47" s="1564"/>
      <c r="O47" s="1564"/>
      <c r="P47" s="1564"/>
      <c r="Q47" s="1564"/>
      <c r="R47" s="1564"/>
      <c r="S47" s="1564"/>
      <c r="T47" s="1564"/>
      <c r="U47" s="1564"/>
      <c r="V47" s="1564"/>
      <c r="W47" s="15"/>
      <c r="X47" s="1564"/>
      <c r="Y47" s="1564"/>
      <c r="Z47" s="1564"/>
      <c r="AA47" s="1564"/>
      <c r="AB47" s="1564"/>
      <c r="AC47" s="1564"/>
      <c r="AD47" s="1564"/>
      <c r="AE47" s="15"/>
      <c r="AF47" s="8"/>
      <c r="AG47" s="465"/>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465"/>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465"/>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647"/>
      <c r="AH50" s="102"/>
      <c r="AI50" s="109"/>
      <c r="AJ50" s="109"/>
      <c r="AK50" s="109"/>
      <c r="AL50" s="90"/>
      <c r="AM50" s="90"/>
      <c r="AN50" s="27"/>
      <c r="AO50" s="27"/>
      <c r="AP50"/>
      <c r="AQ50"/>
      <c r="AR50"/>
      <c r="AS50"/>
      <c r="AT50"/>
      <c r="AU50"/>
      <c r="AV50"/>
      <c r="AW50"/>
      <c r="AX50"/>
      <c r="AY50"/>
      <c r="AZ50"/>
      <c r="BA50"/>
      <c r="BB50"/>
      <c r="BC50"/>
      <c r="BD50"/>
      <c r="BE50"/>
      <c r="BF50"/>
    </row>
    <row r="51" spans="1:58" ht="12" customHeight="1">
      <c r="A51" s="4"/>
      <c r="B51" s="8"/>
      <c r="C51" s="55"/>
      <c r="D51" s="18"/>
      <c r="E51" s="95"/>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5"/>
      <c r="AF51" s="5"/>
      <c r="AG51" s="465"/>
      <c r="AH51" s="68"/>
      <c r="AI51" s="109"/>
      <c r="AJ51" s="109"/>
      <c r="AK51" s="109"/>
      <c r="AL51" s="27"/>
      <c r="AM51" s="27"/>
      <c r="AN51" s="27"/>
      <c r="AO51" s="27"/>
    </row>
    <row r="52" spans="1:58" ht="12" customHeight="1">
      <c r="A52" s="4"/>
      <c r="B52" s="8"/>
      <c r="C52" s="55"/>
      <c r="D52" s="18"/>
      <c r="E52" s="95"/>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5"/>
      <c r="AF52" s="5"/>
      <c r="AG52" s="465"/>
      <c r="AH52" s="68"/>
      <c r="AI52" s="109"/>
      <c r="AJ52" s="109"/>
      <c r="AK52" s="109"/>
      <c r="AL52" s="27"/>
      <c r="AM52" s="27"/>
      <c r="AN52" s="27"/>
      <c r="AO52" s="27"/>
    </row>
    <row r="53" spans="1:58" ht="12" customHeight="1">
      <c r="A53" s="4"/>
      <c r="B53" s="8"/>
      <c r="C53" s="55"/>
      <c r="D53" s="18"/>
      <c r="E53" s="95"/>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5"/>
      <c r="AF53" s="5"/>
      <c r="AG53" s="465"/>
      <c r="AH53" s="27"/>
      <c r="AI53" s="109"/>
      <c r="AJ53" s="109"/>
      <c r="AK53" s="109"/>
      <c r="AL53" s="27"/>
      <c r="AM53" s="27"/>
      <c r="AN53" s="27"/>
      <c r="AO53" s="27"/>
    </row>
    <row r="54" spans="1:58" ht="12" customHeight="1">
      <c r="A54" s="4"/>
      <c r="B54" s="8"/>
      <c r="C54" s="55"/>
      <c r="D54" s="18"/>
      <c r="E54" s="95"/>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5"/>
      <c r="AF54" s="5"/>
      <c r="AG54" s="465"/>
      <c r="AH54" s="27"/>
      <c r="AI54" s="109"/>
      <c r="AJ54" s="109"/>
      <c r="AK54" s="109"/>
      <c r="AL54" s="27"/>
      <c r="AM54" s="27"/>
      <c r="AN54" s="27"/>
      <c r="AO54" s="27"/>
    </row>
    <row r="55" spans="1:58" ht="12" customHeight="1">
      <c r="A55" s="4"/>
      <c r="B55" s="8"/>
      <c r="C55" s="55"/>
      <c r="D55" s="18"/>
      <c r="E55" s="95"/>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5"/>
      <c r="AF55" s="5"/>
      <c r="AG55" s="465"/>
      <c r="AH55" s="27"/>
      <c r="AI55" s="109"/>
      <c r="AJ55" s="109"/>
      <c r="AK55" s="109"/>
      <c r="AL55" s="27"/>
      <c r="AM55" s="27"/>
      <c r="AN55" s="27"/>
      <c r="AO55" s="27"/>
    </row>
    <row r="56" spans="1:58" ht="12" customHeight="1">
      <c r="A56" s="4"/>
      <c r="B56" s="8"/>
      <c r="C56" s="55"/>
      <c r="D56" s="18"/>
      <c r="E56" s="95"/>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5"/>
      <c r="AF56" s="5"/>
      <c r="AG56" s="465"/>
      <c r="AH56" s="27"/>
      <c r="AI56" s="109"/>
      <c r="AJ56" s="109"/>
      <c r="AK56" s="109"/>
      <c r="AL56" s="27"/>
      <c r="AM56" s="27"/>
      <c r="AN56" s="27"/>
      <c r="AO56" s="27"/>
    </row>
    <row r="57" spans="1:58" ht="12" customHeight="1">
      <c r="A57" s="4"/>
      <c r="B57" s="8"/>
      <c r="C57" s="55"/>
      <c r="D57" s="18"/>
      <c r="E57" s="95"/>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5"/>
      <c r="AF57" s="5"/>
      <c r="AG57" s="465"/>
      <c r="AH57" s="27"/>
      <c r="AI57" s="27"/>
      <c r="AJ57" s="27"/>
      <c r="AK57" s="27"/>
      <c r="AL57" s="27"/>
      <c r="AM57" s="27"/>
      <c r="AN57" s="27"/>
      <c r="AO57" s="27"/>
    </row>
    <row r="58" spans="1:58" ht="12" customHeight="1">
      <c r="A58" s="4"/>
      <c r="B58" s="8"/>
      <c r="C58" s="55"/>
      <c r="D58" s="18"/>
      <c r="E58" s="95"/>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5"/>
      <c r="AF58" s="5"/>
      <c r="AG58" s="465"/>
      <c r="AH58" s="27"/>
      <c r="AI58" s="27"/>
      <c r="AJ58" s="27"/>
      <c r="AK58" s="27"/>
      <c r="AL58" s="27"/>
      <c r="AM58" s="27"/>
      <c r="AN58" s="27"/>
      <c r="AO58" s="27"/>
    </row>
    <row r="59" spans="1:58" ht="12" customHeight="1">
      <c r="A59" s="4"/>
      <c r="B59" s="8"/>
      <c r="C59" s="55"/>
      <c r="D59" s="18"/>
      <c r="E59" s="95"/>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5"/>
      <c r="AF59" s="5"/>
      <c r="AG59" s="465"/>
      <c r="AH59" s="27"/>
      <c r="AI59" s="27"/>
      <c r="AJ59" s="27"/>
      <c r="AK59" s="27"/>
      <c r="AL59" s="27"/>
      <c r="AM59" s="27"/>
      <c r="AN59" s="27"/>
      <c r="AO59" s="27"/>
    </row>
    <row r="60" spans="1:58" ht="12" customHeight="1">
      <c r="A60" s="4"/>
      <c r="B60" s="8"/>
      <c r="C60" s="55"/>
      <c r="D60" s="18"/>
      <c r="E60" s="95"/>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5"/>
      <c r="AF60" s="5"/>
      <c r="AG60" s="465"/>
      <c r="AH60" s="27"/>
      <c r="AI60" s="27"/>
      <c r="AJ60" s="27"/>
      <c r="AK60" s="27"/>
      <c r="AL60" s="27"/>
      <c r="AM60" s="27"/>
      <c r="AN60" s="27"/>
      <c r="AO60" s="27"/>
    </row>
    <row r="61" spans="1:58" ht="12" customHeight="1">
      <c r="A61" s="4"/>
      <c r="B61" s="8"/>
      <c r="C61" s="55"/>
      <c r="D61" s="18"/>
      <c r="E61" s="95"/>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5"/>
      <c r="AF61" s="5"/>
      <c r="AG61" s="465"/>
      <c r="AH61" s="27"/>
      <c r="AI61" s="27"/>
      <c r="AJ61" s="27"/>
      <c r="AK61" s="27"/>
      <c r="AL61" s="27"/>
      <c r="AM61" s="27"/>
      <c r="AN61" s="27"/>
      <c r="AO61" s="27"/>
    </row>
    <row r="62" spans="1:58" ht="12" customHeight="1">
      <c r="A62" s="4"/>
      <c r="B62" s="8"/>
      <c r="C62" s="55"/>
      <c r="D62" s="18"/>
      <c r="E62" s="95"/>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5"/>
      <c r="AF62" s="5"/>
      <c r="AG62" s="465"/>
      <c r="AH62" s="27"/>
      <c r="AI62" s="27"/>
      <c r="AJ62" s="27"/>
      <c r="AK62" s="27"/>
      <c r="AL62" s="27"/>
      <c r="AM62" s="27"/>
      <c r="AN62" s="27"/>
      <c r="AO62" s="27"/>
    </row>
    <row r="63" spans="1:58" ht="12" customHeight="1">
      <c r="A63" s="4"/>
      <c r="B63" s="8"/>
      <c r="C63" s="55"/>
      <c r="D63" s="18"/>
      <c r="E63" s="95"/>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5"/>
      <c r="AF63" s="5"/>
      <c r="AG63" s="465"/>
      <c r="AH63" s="27"/>
      <c r="AI63" s="27"/>
      <c r="AJ63" s="27"/>
      <c r="AK63" s="27"/>
      <c r="AL63" s="27"/>
      <c r="AM63" s="27"/>
      <c r="AN63" s="27"/>
      <c r="AO63" s="27"/>
    </row>
    <row r="64" spans="1:58" ht="12" customHeight="1">
      <c r="A64" s="4"/>
      <c r="B64" s="8"/>
      <c r="C64" s="55"/>
      <c r="D64" s="18"/>
      <c r="E64" s="95"/>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5"/>
      <c r="AF64" s="5"/>
      <c r="AG64" s="465"/>
      <c r="AH64" s="27"/>
      <c r="AI64" s="27"/>
      <c r="AJ64" s="27"/>
      <c r="AK64" s="27"/>
      <c r="AL64" s="27"/>
      <c r="AM64" s="27"/>
      <c r="AN64" s="27"/>
      <c r="AO64" s="27"/>
    </row>
    <row r="65" spans="1:43" ht="12" customHeight="1">
      <c r="A65" s="4"/>
      <c r="B65" s="8"/>
      <c r="C65" s="55"/>
      <c r="D65" s="18"/>
      <c r="E65" s="95"/>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5"/>
      <c r="AF65" s="5"/>
      <c r="AG65" s="465"/>
      <c r="AH65" s="27"/>
      <c r="AI65" s="27"/>
      <c r="AJ65" s="27"/>
      <c r="AK65" s="27"/>
      <c r="AL65" s="27"/>
      <c r="AM65" s="27"/>
      <c r="AN65" s="27"/>
      <c r="AO65" s="27"/>
    </row>
    <row r="66" spans="1:43" ht="12" customHeight="1">
      <c r="A66" s="4"/>
      <c r="B66" s="8"/>
      <c r="C66" s="55"/>
      <c r="D66" s="18"/>
      <c r="E66" s="95"/>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5"/>
      <c r="AF66" s="5"/>
      <c r="AG66" s="465"/>
      <c r="AH66" s="27"/>
      <c r="AI66" s="27"/>
      <c r="AJ66" s="27"/>
      <c r="AK66" s="27"/>
      <c r="AL66" s="27"/>
      <c r="AM66" s="27"/>
      <c r="AN66" s="27"/>
      <c r="AO66" s="27"/>
    </row>
    <row r="67" spans="1:43" ht="12" customHeight="1">
      <c r="A67" s="4"/>
      <c r="B67" s="8"/>
      <c r="C67" s="55"/>
      <c r="D67" s="18"/>
      <c r="E67" s="95"/>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5"/>
      <c r="AF67" s="5"/>
      <c r="AG67" s="465"/>
      <c r="AH67" s="27"/>
      <c r="AI67" s="27"/>
      <c r="AJ67" s="27"/>
      <c r="AK67" s="27"/>
      <c r="AL67" s="27"/>
      <c r="AM67" s="27"/>
      <c r="AN67" s="27"/>
      <c r="AO67" s="27"/>
    </row>
    <row r="68" spans="1:43" ht="12" customHeight="1">
      <c r="A68" s="4"/>
      <c r="B68" s="8"/>
      <c r="C68" s="55"/>
      <c r="D68" s="18"/>
      <c r="E68" s="95"/>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5"/>
      <c r="AF68" s="5"/>
      <c r="AG68" s="465"/>
      <c r="AH68" s="27"/>
      <c r="AI68" s="27"/>
      <c r="AJ68" s="27"/>
      <c r="AK68" s="27"/>
      <c r="AL68" s="27"/>
      <c r="AM68" s="27"/>
      <c r="AN68" s="27"/>
      <c r="AO68" s="27"/>
    </row>
    <row r="69" spans="1:43" ht="12" customHeight="1">
      <c r="A69" s="4"/>
      <c r="B69" s="8"/>
      <c r="C69" s="55"/>
      <c r="D69" s="18"/>
      <c r="E69" s="95"/>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5"/>
      <c r="AF69" s="5"/>
      <c r="AG69" s="465"/>
      <c r="AH69" s="27"/>
      <c r="AI69" s="27"/>
      <c r="AJ69" s="27"/>
      <c r="AK69" s="27"/>
      <c r="AL69" s="27"/>
      <c r="AM69" s="27"/>
      <c r="AN69" s="27"/>
      <c r="AO69" s="27"/>
    </row>
    <row r="70" spans="1:43" ht="12" customHeight="1">
      <c r="A70" s="4"/>
      <c r="B70" s="8"/>
      <c r="C70" s="55"/>
      <c r="D70" s="18"/>
      <c r="E70" s="95"/>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5"/>
      <c r="AF70" s="5"/>
      <c r="AG70" s="465"/>
      <c r="AH70" s="27"/>
      <c r="AI70" s="27"/>
      <c r="AJ70" s="27"/>
      <c r="AK70" s="27"/>
      <c r="AL70" s="27"/>
      <c r="AM70" s="27"/>
      <c r="AN70" s="27"/>
      <c r="AO70" s="27"/>
    </row>
    <row r="71" spans="1:43" s="85" customFormat="1" ht="9.75" customHeight="1">
      <c r="A71" s="83"/>
      <c r="B71" s="84"/>
      <c r="C71" s="87"/>
      <c r="D71" s="30"/>
      <c r="E71" s="89"/>
      <c r="F71" s="89"/>
      <c r="G71" s="89"/>
      <c r="H71" s="96"/>
      <c r="I71" s="96"/>
      <c r="J71" s="96"/>
      <c r="K71" s="96"/>
      <c r="L71" s="96"/>
      <c r="M71" s="96"/>
      <c r="N71" s="96"/>
      <c r="O71" s="96"/>
      <c r="P71" s="96"/>
      <c r="Q71" s="96"/>
      <c r="R71" s="96"/>
      <c r="S71" s="96"/>
      <c r="T71" s="96"/>
      <c r="U71" s="96"/>
      <c r="V71" s="96"/>
      <c r="W71" s="96"/>
      <c r="X71" s="96"/>
      <c r="Y71" s="96"/>
      <c r="Z71" s="96"/>
      <c r="AA71" s="96"/>
      <c r="AB71" s="96"/>
      <c r="AC71" s="96"/>
      <c r="AD71" s="96"/>
      <c r="AE71" s="96"/>
      <c r="AF71" s="84"/>
      <c r="AG71" s="681"/>
      <c r="AH71" s="107"/>
      <c r="AI71" s="107"/>
      <c r="AJ71" s="107"/>
      <c r="AK71" s="107"/>
      <c r="AL71" s="107"/>
      <c r="AM71" s="107"/>
      <c r="AN71" s="107"/>
      <c r="AO71" s="107"/>
    </row>
    <row r="72" spans="1:43" ht="11.25" customHeight="1">
      <c r="A72" s="4"/>
      <c r="B72" s="1"/>
      <c r="C72" s="54"/>
      <c r="D72" s="18"/>
      <c r="E72" s="97"/>
      <c r="F72" s="97"/>
      <c r="G72" s="97"/>
      <c r="H72" s="97"/>
      <c r="I72" s="97"/>
      <c r="J72" s="97"/>
      <c r="K72" s="97"/>
      <c r="L72" s="97"/>
      <c r="M72" s="97"/>
      <c r="N72" s="97"/>
      <c r="O72" s="97"/>
      <c r="P72" s="97"/>
      <c r="Q72" s="97"/>
      <c r="R72" s="97"/>
      <c r="S72" s="97"/>
      <c r="T72" s="97"/>
      <c r="U72" s="97"/>
      <c r="V72" s="96"/>
      <c r="W72" s="97"/>
      <c r="X72" s="97"/>
      <c r="Y72" s="97"/>
      <c r="Z72" s="97"/>
      <c r="AA72" s="97"/>
      <c r="AB72" s="97"/>
      <c r="AC72" s="97"/>
      <c r="AD72" s="97"/>
      <c r="AE72" s="97"/>
      <c r="AF72" s="5"/>
      <c r="AG72" s="465"/>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69" t="s">
        <v>541</v>
      </c>
      <c r="AA73" s="1382"/>
      <c r="AB73" s="1382"/>
      <c r="AC73" s="1382"/>
      <c r="AD73" s="1382"/>
      <c r="AE73" s="1382"/>
      <c r="AF73" s="683">
        <v>23</v>
      </c>
      <c r="AG73" s="465"/>
      <c r="AH73" s="108"/>
      <c r="AI73" s="108"/>
      <c r="AJ73" s="108"/>
      <c r="AK73" s="108"/>
      <c r="AL73" s="108"/>
      <c r="AM73" s="108"/>
      <c r="AN73" s="108"/>
      <c r="AO73" s="108"/>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8"/>
      <c r="AI74" s="108"/>
      <c r="AJ74" s="108"/>
      <c r="AK74" s="108"/>
      <c r="AL74" s="108"/>
      <c r="AM74" s="108"/>
      <c r="AN74" s="108"/>
      <c r="AO74" s="108"/>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8"/>
      <c r="AI75" s="108"/>
      <c r="AJ75" s="108"/>
      <c r="AK75" s="108"/>
      <c r="AL75" s="108"/>
      <c r="AM75" s="108"/>
      <c r="AN75" s="108"/>
      <c r="AO75" s="108"/>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8"/>
      <c r="AI76" s="108"/>
      <c r="AJ76" s="108"/>
      <c r="AK76" s="108"/>
      <c r="AL76" s="108"/>
      <c r="AM76" s="108"/>
      <c r="AN76" s="108"/>
      <c r="AO76" s="108"/>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8"/>
      <c r="AI77" s="108"/>
      <c r="AJ77" s="108"/>
      <c r="AK77" s="108"/>
      <c r="AL77" s="108"/>
      <c r="AM77" s="108"/>
      <c r="AN77" s="108"/>
      <c r="AO77" s="108"/>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8"/>
      <c r="AI78" s="108"/>
      <c r="AJ78" s="108"/>
      <c r="AK78" s="108"/>
      <c r="AL78" s="108"/>
      <c r="AM78" s="108"/>
      <c r="AN78" s="108"/>
      <c r="AO78" s="108"/>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N71"/>
  <sheetViews>
    <sheetView showRuler="0" workbookViewId="0"/>
  </sheetViews>
  <sheetFormatPr defaultRowHeight="12.75"/>
  <cols>
    <col min="1" max="1" width="3.28515625" customWidth="1"/>
    <col min="2" max="3" width="2.5703125" customWidth="1"/>
    <col min="4" max="4" width="23.85546875" customWidth="1"/>
    <col min="5" max="5" width="0.5703125" customWidth="1"/>
    <col min="6" max="6" width="13" customWidth="1"/>
    <col min="7" max="7" width="5.5703125" customWidth="1"/>
    <col min="8" max="8" width="3.28515625" customWidth="1"/>
    <col min="9" max="9" width="13.42578125" customWidth="1"/>
    <col min="10" max="10" width="19.85546875" customWidth="1"/>
    <col min="11" max="11" width="8.28515625" customWidth="1"/>
    <col min="12" max="12" width="3.28515625" customWidth="1"/>
    <col min="13" max="13" width="2.42578125" customWidth="1"/>
    <col min="14" max="14" width="1" customWidth="1"/>
  </cols>
  <sheetData>
    <row r="1" spans="1:14" ht="13.5" customHeight="1">
      <c r="A1" s="623"/>
      <c r="B1" s="624"/>
      <c r="C1" s="1571"/>
      <c r="D1" s="1571"/>
      <c r="E1" s="1571"/>
      <c r="F1" s="1571"/>
      <c r="G1" s="1571"/>
      <c r="H1" s="625"/>
      <c r="I1" s="626"/>
      <c r="J1" s="626"/>
      <c r="K1" s="626"/>
      <c r="L1" s="626"/>
      <c r="M1" s="626"/>
      <c r="N1" s="626"/>
    </row>
    <row r="2" spans="1:14" ht="13.5" customHeight="1">
      <c r="A2" s="623"/>
      <c r="B2" s="627"/>
      <c r="C2" s="1571"/>
      <c r="D2" s="1571"/>
      <c r="E2" s="1571"/>
      <c r="F2" s="1571"/>
      <c r="G2" s="1571"/>
      <c r="H2" s="625"/>
      <c r="I2" s="626"/>
      <c r="J2" s="628"/>
      <c r="K2" s="626"/>
      <c r="L2" s="626"/>
      <c r="M2" s="626"/>
      <c r="N2" s="623"/>
    </row>
    <row r="3" spans="1:14" ht="13.5" customHeight="1">
      <c r="A3" s="623"/>
      <c r="B3" s="626"/>
      <c r="C3" s="625"/>
      <c r="D3" s="625"/>
      <c r="E3" s="625"/>
      <c r="F3" s="625"/>
      <c r="G3" s="625"/>
      <c r="H3" s="625"/>
      <c r="I3" s="629"/>
      <c r="J3" s="626"/>
      <c r="K3" s="626"/>
      <c r="L3" s="630"/>
      <c r="M3" s="626"/>
      <c r="N3" s="623"/>
    </row>
    <row r="4" spans="1:14" s="12" customFormat="1" ht="13.5" customHeight="1">
      <c r="A4" s="631"/>
      <c r="B4" s="632"/>
      <c r="C4" s="625"/>
      <c r="D4" s="625"/>
      <c r="E4" s="625"/>
      <c r="F4" s="625"/>
      <c r="G4" s="625"/>
      <c r="H4" s="625"/>
      <c r="I4" s="626"/>
      <c r="J4" s="626"/>
      <c r="K4" s="626"/>
      <c r="L4" s="630"/>
      <c r="M4" s="626"/>
      <c r="N4" s="631"/>
    </row>
    <row r="5" spans="1:14" ht="13.5" customHeight="1">
      <c r="A5" s="623"/>
      <c r="B5" s="626"/>
      <c r="C5" s="625"/>
      <c r="D5" s="625"/>
      <c r="E5" s="625"/>
      <c r="F5" s="625"/>
      <c r="G5" s="625"/>
      <c r="H5" s="625"/>
      <c r="I5" s="626"/>
      <c r="J5" s="626"/>
      <c r="K5" s="626"/>
      <c r="L5" s="630"/>
      <c r="M5" s="626"/>
      <c r="N5" s="623"/>
    </row>
    <row r="6" spans="1:14" ht="13.5" customHeight="1">
      <c r="A6" s="623"/>
      <c r="B6" s="626"/>
      <c r="C6" s="625"/>
      <c r="D6" s="625"/>
      <c r="E6" s="625"/>
      <c r="F6" s="625"/>
      <c r="G6" s="625"/>
      <c r="H6" s="625"/>
      <c r="I6" s="626"/>
      <c r="J6" s="626"/>
      <c r="K6" s="626"/>
      <c r="L6" s="630"/>
      <c r="M6" s="626"/>
      <c r="N6" s="623"/>
    </row>
    <row r="7" spans="1:14" ht="13.5" customHeight="1">
      <c r="A7" s="623"/>
      <c r="B7" s="626"/>
      <c r="C7" s="625"/>
      <c r="D7" s="625"/>
      <c r="E7" s="625"/>
      <c r="F7" s="625"/>
      <c r="G7" s="625"/>
      <c r="H7" s="625"/>
      <c r="I7" s="626"/>
      <c r="J7" s="626"/>
      <c r="K7" s="626"/>
      <c r="L7" s="630"/>
      <c r="M7" s="633"/>
      <c r="N7" s="623"/>
    </row>
    <row r="8" spans="1:14" ht="13.5" customHeight="1">
      <c r="A8" s="623"/>
      <c r="B8" s="626"/>
      <c r="C8" s="625"/>
      <c r="D8" s="625"/>
      <c r="E8" s="625"/>
      <c r="F8" s="625"/>
      <c r="G8" s="625"/>
      <c r="H8" s="625"/>
      <c r="I8" s="626"/>
      <c r="J8" s="626"/>
      <c r="K8" s="626"/>
      <c r="L8" s="630"/>
      <c r="M8" s="633"/>
      <c r="N8" s="623"/>
    </row>
    <row r="9" spans="1:14" ht="13.5" customHeight="1">
      <c r="A9" s="623"/>
      <c r="B9" s="626"/>
      <c r="C9" s="625"/>
      <c r="D9" s="625"/>
      <c r="E9" s="625"/>
      <c r="F9" s="625"/>
      <c r="G9" s="625"/>
      <c r="H9" s="625"/>
      <c r="I9" s="626"/>
      <c r="J9" s="626"/>
      <c r="K9" s="626"/>
      <c r="L9" s="630"/>
      <c r="M9" s="633"/>
      <c r="N9" s="623"/>
    </row>
    <row r="10" spans="1:14" ht="13.5" customHeight="1">
      <c r="A10" s="623"/>
      <c r="B10" s="626"/>
      <c r="C10" s="625"/>
      <c r="D10" s="625"/>
      <c r="E10" s="625"/>
      <c r="F10" s="625"/>
      <c r="G10" s="625"/>
      <c r="H10" s="625"/>
      <c r="I10" s="626"/>
      <c r="J10" s="626"/>
      <c r="K10" s="626"/>
      <c r="L10" s="630"/>
      <c r="M10" s="633"/>
      <c r="N10" s="623"/>
    </row>
    <row r="11" spans="1:14" ht="13.5" customHeight="1">
      <c r="A11" s="623"/>
      <c r="B11" s="626"/>
      <c r="C11" s="625"/>
      <c r="D11" s="625"/>
      <c r="E11" s="625"/>
      <c r="F11" s="625"/>
      <c r="G11" s="625"/>
      <c r="H11" s="625"/>
      <c r="I11" s="626"/>
      <c r="J11" s="626"/>
      <c r="K11" s="626"/>
      <c r="L11" s="630"/>
      <c r="M11" s="633"/>
      <c r="N11" s="623"/>
    </row>
    <row r="12" spans="1:14" ht="13.5" customHeight="1">
      <c r="A12" s="623"/>
      <c r="B12" s="626"/>
      <c r="C12" s="625"/>
      <c r="D12" s="625"/>
      <c r="E12" s="625"/>
      <c r="F12" s="625"/>
      <c r="G12" s="625"/>
      <c r="H12" s="625"/>
      <c r="I12" s="626"/>
      <c r="J12" s="626"/>
      <c r="K12" s="626"/>
      <c r="L12" s="630"/>
      <c r="M12" s="633"/>
      <c r="N12" s="623"/>
    </row>
    <row r="13" spans="1:14" ht="13.5" customHeight="1">
      <c r="A13" s="623"/>
      <c r="B13" s="626"/>
      <c r="C13" s="625"/>
      <c r="D13" s="625"/>
      <c r="E13" s="625"/>
      <c r="F13" s="625"/>
      <c r="G13" s="625"/>
      <c r="H13" s="625"/>
      <c r="I13" s="626"/>
      <c r="J13" s="626"/>
      <c r="K13" s="626"/>
      <c r="L13" s="630"/>
      <c r="M13" s="633"/>
      <c r="N13" s="623"/>
    </row>
    <row r="14" spans="1:14" ht="13.5" customHeight="1">
      <c r="A14" s="623"/>
      <c r="B14" s="626"/>
      <c r="C14" s="625"/>
      <c r="D14" s="625"/>
      <c r="E14" s="625"/>
      <c r="F14" s="625"/>
      <c r="G14" s="625"/>
      <c r="H14" s="625"/>
      <c r="I14" s="626"/>
      <c r="J14" s="626"/>
      <c r="K14" s="626"/>
      <c r="L14" s="630"/>
      <c r="M14" s="633"/>
      <c r="N14" s="623"/>
    </row>
    <row r="15" spans="1:14" ht="13.5" customHeight="1">
      <c r="A15" s="623"/>
      <c r="B15" s="626"/>
      <c r="C15" s="625"/>
      <c r="D15" s="625"/>
      <c r="E15" s="625"/>
      <c r="F15" s="625"/>
      <c r="G15" s="625"/>
      <c r="H15" s="625"/>
      <c r="I15" s="626"/>
      <c r="J15" s="626"/>
      <c r="K15" s="626"/>
      <c r="L15" s="630"/>
      <c r="M15" s="633"/>
      <c r="N15" s="623"/>
    </row>
    <row r="16" spans="1:14" ht="13.5" customHeight="1">
      <c r="A16" s="623"/>
      <c r="B16" s="626"/>
      <c r="C16" s="625"/>
      <c r="D16" s="625"/>
      <c r="E16" s="625"/>
      <c r="F16" s="625"/>
      <c r="G16" s="625"/>
      <c r="H16" s="625"/>
      <c r="I16" s="626"/>
      <c r="J16" s="626"/>
      <c r="K16" s="626"/>
      <c r="L16" s="630"/>
      <c r="M16" s="633"/>
      <c r="N16" s="623"/>
    </row>
    <row r="17" spans="1:14" ht="13.5" customHeight="1">
      <c r="A17" s="623"/>
      <c r="B17" s="626"/>
      <c r="C17" s="625"/>
      <c r="D17" s="625"/>
      <c r="E17" s="625"/>
      <c r="F17" s="625"/>
      <c r="G17" s="625"/>
      <c r="H17" s="625"/>
      <c r="I17" s="626"/>
      <c r="J17" s="626"/>
      <c r="K17" s="626"/>
      <c r="L17" s="630"/>
      <c r="M17" s="633"/>
      <c r="N17" s="623"/>
    </row>
    <row r="18" spans="1:14" ht="13.5" customHeight="1">
      <c r="A18" s="623"/>
      <c r="B18" s="626"/>
      <c r="C18" s="625"/>
      <c r="D18" s="625"/>
      <c r="E18" s="625"/>
      <c r="F18" s="625"/>
      <c r="G18" s="625"/>
      <c r="H18" s="625"/>
      <c r="I18" s="626"/>
      <c r="J18" s="626"/>
      <c r="K18" s="626"/>
      <c r="L18" s="630"/>
      <c r="M18" s="633"/>
      <c r="N18" s="623"/>
    </row>
    <row r="19" spans="1:14" ht="13.5" customHeight="1">
      <c r="A19" s="623"/>
      <c r="B19" s="626"/>
      <c r="C19" s="625"/>
      <c r="D19" s="625"/>
      <c r="E19" s="625"/>
      <c r="F19" s="625"/>
      <c r="G19" s="625"/>
      <c r="H19" s="625"/>
      <c r="I19" s="626"/>
      <c r="J19" s="626"/>
      <c r="K19" s="626"/>
      <c r="L19" s="630"/>
      <c r="M19" s="633"/>
      <c r="N19" s="623"/>
    </row>
    <row r="20" spans="1:14" ht="13.5" customHeight="1">
      <c r="A20" s="623"/>
      <c r="B20" s="626"/>
      <c r="C20" s="625"/>
      <c r="D20" s="625"/>
      <c r="E20" s="625"/>
      <c r="F20" s="625"/>
      <c r="G20" s="625"/>
      <c r="H20" s="625"/>
      <c r="I20" s="626"/>
      <c r="J20" s="626"/>
      <c r="K20" s="626"/>
      <c r="L20" s="630"/>
      <c r="M20" s="633"/>
      <c r="N20" s="623"/>
    </row>
    <row r="21" spans="1:14" ht="13.5" customHeight="1">
      <c r="A21" s="623"/>
      <c r="B21" s="626"/>
      <c r="C21" s="625"/>
      <c r="D21" s="625"/>
      <c r="E21" s="625"/>
      <c r="F21" s="625"/>
      <c r="G21" s="625"/>
      <c r="H21" s="625"/>
      <c r="I21" s="626"/>
      <c r="J21" s="626"/>
      <c r="K21" s="626"/>
      <c r="L21" s="630"/>
      <c r="M21" s="633"/>
      <c r="N21" s="623"/>
    </row>
    <row r="22" spans="1:14" ht="13.5" customHeight="1">
      <c r="A22" s="623"/>
      <c r="B22" s="626"/>
      <c r="C22" s="625"/>
      <c r="D22" s="625"/>
      <c r="E22" s="625"/>
      <c r="F22" s="625"/>
      <c r="G22" s="625"/>
      <c r="H22" s="625"/>
      <c r="I22" s="626"/>
      <c r="J22" s="626"/>
      <c r="K22" s="626"/>
      <c r="L22" s="630"/>
      <c r="M22" s="633"/>
      <c r="N22" s="623"/>
    </row>
    <row r="23" spans="1:14" ht="13.5" customHeight="1">
      <c r="A23" s="623"/>
      <c r="B23" s="626"/>
      <c r="C23" s="625"/>
      <c r="D23" s="625"/>
      <c r="E23" s="625"/>
      <c r="F23" s="625"/>
      <c r="G23" s="625"/>
      <c r="H23" s="625"/>
      <c r="I23" s="626"/>
      <c r="J23" s="626"/>
      <c r="K23" s="626"/>
      <c r="L23" s="630"/>
      <c r="M23" s="633"/>
      <c r="N23" s="623"/>
    </row>
    <row r="24" spans="1:14" ht="13.5" customHeight="1">
      <c r="A24" s="623"/>
      <c r="B24" s="626"/>
      <c r="C24" s="625"/>
      <c r="D24" s="625"/>
      <c r="E24" s="625"/>
      <c r="F24" s="625"/>
      <c r="G24" s="625"/>
      <c r="H24" s="625"/>
      <c r="I24" s="626"/>
      <c r="J24" s="626"/>
      <c r="K24" s="626"/>
      <c r="L24" s="630"/>
      <c r="M24" s="633"/>
      <c r="N24" s="623"/>
    </row>
    <row r="25" spans="1:14" ht="13.5" customHeight="1">
      <c r="A25" s="623"/>
      <c r="B25" s="626"/>
      <c r="C25" s="625"/>
      <c r="D25" s="625"/>
      <c r="E25" s="625"/>
      <c r="F25" s="625"/>
      <c r="G25" s="625"/>
      <c r="H25" s="625"/>
      <c r="I25" s="626"/>
      <c r="J25" s="626"/>
      <c r="K25" s="626"/>
      <c r="L25" s="630"/>
      <c r="M25" s="633"/>
      <c r="N25" s="623"/>
    </row>
    <row r="26" spans="1:14" ht="13.5" customHeight="1">
      <c r="A26" s="623"/>
      <c r="B26" s="626"/>
      <c r="C26" s="625"/>
      <c r="D26" s="625"/>
      <c r="E26" s="625"/>
      <c r="F26" s="625"/>
      <c r="G26" s="625"/>
      <c r="H26" s="625"/>
      <c r="I26" s="626"/>
      <c r="J26" s="626"/>
      <c r="K26" s="626"/>
      <c r="L26" s="630"/>
      <c r="M26" s="633"/>
      <c r="N26" s="623"/>
    </row>
    <row r="27" spans="1:14" ht="13.5" customHeight="1">
      <c r="A27" s="623"/>
      <c r="B27" s="626"/>
      <c r="C27" s="625"/>
      <c r="D27" s="625"/>
      <c r="E27" s="625"/>
      <c r="F27" s="625"/>
      <c r="G27" s="625"/>
      <c r="H27" s="625"/>
      <c r="I27" s="626"/>
      <c r="J27" s="626"/>
      <c r="K27" s="626"/>
      <c r="L27" s="630"/>
      <c r="M27" s="633"/>
      <c r="N27" s="623"/>
    </row>
    <row r="28" spans="1:14" ht="13.5" customHeight="1">
      <c r="A28" s="623"/>
      <c r="B28" s="626"/>
      <c r="C28" s="625"/>
      <c r="D28" s="625"/>
      <c r="E28" s="625"/>
      <c r="F28" s="625"/>
      <c r="G28" s="625"/>
      <c r="H28" s="625"/>
      <c r="I28" s="626"/>
      <c r="J28" s="626"/>
      <c r="K28" s="626"/>
      <c r="L28" s="630"/>
      <c r="M28" s="633"/>
      <c r="N28" s="623"/>
    </row>
    <row r="29" spans="1:14" ht="13.5" customHeight="1">
      <c r="A29" s="623"/>
      <c r="B29" s="626"/>
      <c r="C29" s="625"/>
      <c r="D29" s="625"/>
      <c r="E29" s="625"/>
      <c r="F29" s="625"/>
      <c r="G29" s="625"/>
      <c r="H29" s="625"/>
      <c r="I29" s="626"/>
      <c r="J29" s="626"/>
      <c r="K29" s="626"/>
      <c r="L29" s="630"/>
      <c r="M29" s="633"/>
      <c r="N29" s="623"/>
    </row>
    <row r="30" spans="1:14" ht="13.5" customHeight="1">
      <c r="A30" s="623"/>
      <c r="B30" s="626"/>
      <c r="C30" s="625"/>
      <c r="D30" s="625"/>
      <c r="E30" s="625"/>
      <c r="F30" s="625"/>
      <c r="G30" s="625"/>
      <c r="H30" s="625"/>
      <c r="I30" s="626"/>
      <c r="J30" s="626"/>
      <c r="K30" s="626"/>
      <c r="L30" s="630"/>
      <c r="M30" s="633"/>
      <c r="N30" s="623"/>
    </row>
    <row r="31" spans="1:14" ht="13.5" customHeight="1">
      <c r="A31" s="623"/>
      <c r="B31" s="626"/>
      <c r="C31" s="625"/>
      <c r="D31" s="625"/>
      <c r="E31" s="625"/>
      <c r="F31" s="625"/>
      <c r="G31" s="625"/>
      <c r="H31" s="625"/>
      <c r="I31" s="626"/>
      <c r="J31" s="626"/>
      <c r="K31" s="626"/>
      <c r="L31" s="630"/>
      <c r="M31" s="633"/>
      <c r="N31" s="623"/>
    </row>
    <row r="32" spans="1:14" ht="13.5" customHeight="1">
      <c r="A32" s="623"/>
      <c r="B32" s="626"/>
      <c r="C32" s="625"/>
      <c r="D32" s="625"/>
      <c r="E32" s="625"/>
      <c r="F32" s="625"/>
      <c r="G32" s="625"/>
      <c r="H32" s="626"/>
      <c r="I32" s="634"/>
      <c r="J32" s="568"/>
      <c r="K32" s="569"/>
      <c r="L32" s="569"/>
      <c r="M32" s="633"/>
      <c r="N32" s="623"/>
    </row>
    <row r="33" spans="1:14" ht="13.5" customHeight="1">
      <c r="A33" s="623"/>
      <c r="B33" s="626"/>
      <c r="C33" s="625"/>
      <c r="D33" s="625"/>
      <c r="E33" s="625"/>
      <c r="F33" s="625"/>
      <c r="G33" s="625"/>
      <c r="H33" s="625"/>
      <c r="I33" s="635"/>
      <c r="J33" s="635"/>
      <c r="K33" s="635"/>
      <c r="L33" s="635"/>
      <c r="M33" s="633"/>
      <c r="N33" s="623"/>
    </row>
    <row r="34" spans="1:14" ht="13.5" customHeight="1">
      <c r="A34" s="623"/>
      <c r="B34" s="626"/>
      <c r="C34" s="625"/>
      <c r="D34" s="625"/>
      <c r="E34" s="625"/>
      <c r="F34" s="625"/>
      <c r="G34" s="625"/>
      <c r="H34" s="625"/>
      <c r="I34" s="635"/>
      <c r="J34" s="635"/>
      <c r="K34" s="635"/>
      <c r="L34" s="635"/>
      <c r="M34" s="633"/>
      <c r="N34" s="623"/>
    </row>
    <row r="35" spans="1:14" ht="13.5" customHeight="1">
      <c r="A35" s="623"/>
      <c r="B35" s="626"/>
      <c r="C35" s="625"/>
      <c r="D35" s="625"/>
      <c r="E35" s="625"/>
      <c r="F35" s="625"/>
      <c r="G35" s="625"/>
      <c r="H35" s="625"/>
      <c r="I35" s="635"/>
      <c r="J35" s="635"/>
      <c r="K35" s="635"/>
      <c r="L35" s="635"/>
      <c r="M35" s="633"/>
      <c r="N35" s="623"/>
    </row>
    <row r="36" spans="1:14" ht="13.5" customHeight="1">
      <c r="A36" s="623"/>
      <c r="B36" s="626"/>
      <c r="C36" s="625"/>
      <c r="D36" s="625"/>
      <c r="E36" s="625"/>
      <c r="F36" s="625"/>
      <c r="G36" s="625"/>
      <c r="H36" s="625"/>
      <c r="I36" s="635"/>
      <c r="J36" s="635"/>
      <c r="K36" s="635"/>
      <c r="L36" s="635"/>
      <c r="M36" s="633"/>
      <c r="N36" s="623"/>
    </row>
    <row r="37" spans="1:14" ht="13.5" customHeight="1">
      <c r="A37" s="623"/>
      <c r="B37" s="626"/>
      <c r="C37" s="625"/>
      <c r="D37" s="625"/>
      <c r="E37" s="625"/>
      <c r="F37" s="625"/>
      <c r="G37" s="625"/>
      <c r="H37" s="625"/>
      <c r="I37" s="636"/>
      <c r="J37" s="636"/>
      <c r="K37" s="636"/>
      <c r="L37" s="636"/>
      <c r="M37" s="633"/>
      <c r="N37" s="623"/>
    </row>
    <row r="38" spans="1:14" ht="13.5" customHeight="1">
      <c r="A38" s="623"/>
      <c r="B38" s="626"/>
      <c r="C38" s="625"/>
      <c r="D38" s="625"/>
      <c r="E38" s="625"/>
      <c r="F38" s="625"/>
      <c r="G38" s="625"/>
      <c r="H38" s="625"/>
      <c r="I38" s="568"/>
      <c r="J38" s="568"/>
      <c r="K38" s="569"/>
      <c r="L38" s="569"/>
      <c r="M38" s="633"/>
      <c r="N38" s="623"/>
    </row>
    <row r="39" spans="1:14" ht="13.5" customHeight="1">
      <c r="A39" s="623"/>
      <c r="B39" s="626"/>
      <c r="C39" s="625"/>
      <c r="D39" s="625"/>
      <c r="E39" s="625"/>
      <c r="F39" s="625"/>
      <c r="G39" s="625"/>
      <c r="H39" s="625"/>
      <c r="I39" s="568"/>
      <c r="J39" s="568"/>
      <c r="K39" s="569"/>
      <c r="L39" s="569"/>
      <c r="M39" s="633"/>
      <c r="N39" s="623"/>
    </row>
    <row r="40" spans="1:14" ht="13.5" customHeight="1">
      <c r="A40" s="623"/>
      <c r="B40" s="626"/>
      <c r="C40" s="637"/>
      <c r="D40" s="638"/>
      <c r="E40" s="639"/>
      <c r="F40" s="638"/>
      <c r="G40" s="640"/>
      <c r="H40" s="638"/>
      <c r="I40" s="638"/>
      <c r="J40" s="638"/>
      <c r="K40" s="638"/>
      <c r="L40" s="638"/>
      <c r="M40" s="633"/>
      <c r="N40" s="623"/>
    </row>
    <row r="41" spans="1:14" ht="13.5" customHeight="1">
      <c r="A41" s="623"/>
      <c r="B41" s="626"/>
      <c r="C41" s="641"/>
      <c r="D41" s="638"/>
      <c r="E41" s="642"/>
      <c r="F41" s="568"/>
      <c r="G41" s="640"/>
      <c r="H41" s="568"/>
      <c r="I41" s="1572"/>
      <c r="J41" s="1572"/>
      <c r="K41" s="626"/>
      <c r="L41" s="569"/>
      <c r="M41" s="633"/>
      <c r="N41" s="623"/>
    </row>
    <row r="42" spans="1:14" ht="18.75" customHeight="1">
      <c r="A42" s="623"/>
      <c r="B42" s="692" t="s">
        <v>511</v>
      </c>
      <c r="C42" s="693"/>
      <c r="D42" s="694"/>
      <c r="E42" s="695"/>
      <c r="F42" s="696"/>
      <c r="G42" s="697"/>
      <c r="H42" s="696"/>
      <c r="I42" s="696"/>
      <c r="J42" s="696"/>
      <c r="K42" s="698"/>
      <c r="L42" s="698"/>
      <c r="M42" s="633"/>
      <c r="N42" s="623"/>
    </row>
    <row r="43" spans="1:14" ht="9" customHeight="1">
      <c r="A43" s="623"/>
      <c r="B43" s="702"/>
      <c r="C43" s="703"/>
      <c r="D43" s="704"/>
      <c r="E43" s="705"/>
      <c r="F43" s="706"/>
      <c r="G43" s="707"/>
      <c r="H43" s="706"/>
      <c r="I43" s="706"/>
      <c r="J43" s="706"/>
      <c r="K43" s="708"/>
      <c r="L43" s="708"/>
      <c r="M43" s="633"/>
      <c r="N43" s="623"/>
    </row>
    <row r="44" spans="1:14" ht="13.5" customHeight="1">
      <c r="A44" s="623"/>
      <c r="B44" s="702"/>
      <c r="C44" s="699"/>
      <c r="D44" s="709" t="s">
        <v>506</v>
      </c>
      <c r="E44" s="705"/>
      <c r="F44" s="706"/>
      <c r="G44" s="707"/>
      <c r="H44" s="706"/>
      <c r="I44" s="706"/>
      <c r="J44" s="706"/>
      <c r="K44" s="708"/>
      <c r="L44" s="708"/>
      <c r="M44" s="633"/>
      <c r="N44" s="623"/>
    </row>
    <row r="45" spans="1:14" ht="13.5" customHeight="1">
      <c r="A45" s="623"/>
      <c r="B45" s="702"/>
      <c r="C45" s="719"/>
      <c r="D45" s="718" t="s">
        <v>507</v>
      </c>
      <c r="E45" s="720"/>
      <c r="F45" s="721"/>
      <c r="G45" s="707"/>
      <c r="H45" s="706"/>
      <c r="I45" s="706"/>
      <c r="J45" s="706"/>
      <c r="K45" s="708"/>
      <c r="L45" s="708"/>
      <c r="M45" s="633"/>
      <c r="N45" s="623"/>
    </row>
    <row r="46" spans="1:14" ht="13.5" customHeight="1">
      <c r="A46" s="623"/>
      <c r="B46" s="702"/>
      <c r="C46" s="710"/>
      <c r="D46" s="704"/>
      <c r="E46" s="711"/>
      <c r="F46" s="704"/>
      <c r="G46" s="707"/>
      <c r="H46" s="704"/>
      <c r="I46" s="704"/>
      <c r="J46" s="704"/>
      <c r="K46" s="704"/>
      <c r="L46" s="704"/>
      <c r="M46" s="633"/>
      <c r="N46" s="623"/>
    </row>
    <row r="47" spans="1:14" ht="13.5" customHeight="1">
      <c r="A47" s="623"/>
      <c r="B47" s="702"/>
      <c r="C47" s="700"/>
      <c r="D47" s="709" t="s">
        <v>508</v>
      </c>
      <c r="E47" s="705"/>
      <c r="F47" s="706"/>
      <c r="G47" s="707"/>
      <c r="H47" s="706"/>
      <c r="I47" s="706"/>
      <c r="J47" s="706"/>
      <c r="K47" s="708"/>
      <c r="L47" s="708"/>
      <c r="M47" s="633"/>
      <c r="N47" s="623"/>
    </row>
    <row r="48" spans="1:14" ht="13.5" customHeight="1">
      <c r="A48" s="623"/>
      <c r="B48" s="702"/>
      <c r="C48" s="703"/>
      <c r="D48" s="722" t="s">
        <v>507</v>
      </c>
      <c r="E48" s="723"/>
      <c r="F48" s="724"/>
      <c r="G48" s="707"/>
      <c r="H48" s="706"/>
      <c r="I48" s="706"/>
      <c r="J48" s="706"/>
      <c r="K48" s="708"/>
      <c r="L48" s="708"/>
      <c r="M48" s="633"/>
      <c r="N48" s="623"/>
    </row>
    <row r="49" spans="1:14" ht="13.5" customHeight="1">
      <c r="A49" s="623"/>
      <c r="B49" s="702"/>
      <c r="C49" s="703"/>
      <c r="D49" s="704"/>
      <c r="E49" s="705"/>
      <c r="F49" s="706"/>
      <c r="G49" s="707"/>
      <c r="H49" s="706"/>
      <c r="I49" s="706"/>
      <c r="J49" s="706"/>
      <c r="K49" s="708"/>
      <c r="L49" s="708"/>
      <c r="M49" s="633"/>
      <c r="N49" s="623"/>
    </row>
    <row r="50" spans="1:14" ht="13.5" customHeight="1">
      <c r="A50" s="623"/>
      <c r="B50" s="702"/>
      <c r="C50" s="701"/>
      <c r="D50" s="709" t="s">
        <v>509</v>
      </c>
      <c r="E50" s="711"/>
      <c r="F50" s="704"/>
      <c r="G50" s="707"/>
      <c r="H50" s="704"/>
      <c r="I50" s="704"/>
      <c r="J50" s="704"/>
      <c r="K50" s="704"/>
      <c r="L50" s="704"/>
      <c r="M50" s="633"/>
      <c r="N50" s="623"/>
    </row>
    <row r="51" spans="1:14" ht="13.5" customHeight="1">
      <c r="A51" s="623"/>
      <c r="B51" s="702"/>
      <c r="C51" s="703"/>
      <c r="D51" s="717" t="s">
        <v>510</v>
      </c>
      <c r="E51" s="725"/>
      <c r="F51" s="726"/>
      <c r="G51" s="707"/>
      <c r="H51" s="706"/>
      <c r="I51" s="706"/>
      <c r="J51" s="706"/>
      <c r="K51" s="708"/>
      <c r="L51" s="708"/>
      <c r="M51" s="633"/>
      <c r="N51" s="623"/>
    </row>
    <row r="52" spans="1:14" ht="25.5" customHeight="1">
      <c r="A52" s="623"/>
      <c r="B52" s="712"/>
      <c r="C52" s="713"/>
      <c r="D52" s="714"/>
      <c r="E52" s="715"/>
      <c r="F52" s="714"/>
      <c r="G52" s="716"/>
      <c r="H52" s="714"/>
      <c r="I52" s="714"/>
      <c r="J52" s="714"/>
      <c r="K52" s="714"/>
      <c r="L52" s="714"/>
      <c r="M52" s="633"/>
      <c r="N52" s="623"/>
    </row>
    <row r="53" spans="1:14">
      <c r="A53" s="623"/>
      <c r="B53" s="626"/>
      <c r="C53" s="641"/>
      <c r="D53" s="638"/>
      <c r="E53" s="642"/>
      <c r="F53" s="568"/>
      <c r="G53" s="640"/>
      <c r="H53" s="568"/>
      <c r="I53" s="568"/>
      <c r="J53" s="568"/>
      <c r="K53" s="569"/>
      <c r="L53" s="569"/>
      <c r="M53" s="633"/>
      <c r="N53" s="623"/>
    </row>
    <row r="54" spans="1:14" ht="94.5" customHeight="1">
      <c r="A54" s="623"/>
      <c r="B54" s="626"/>
      <c r="C54" s="641"/>
      <c r="D54" s="638"/>
      <c r="E54" s="642"/>
      <c r="F54" s="568"/>
      <c r="G54" s="640"/>
      <c r="H54" s="568"/>
      <c r="I54" s="568"/>
      <c r="J54" s="568"/>
      <c r="K54" s="569"/>
      <c r="L54" s="569"/>
      <c r="M54" s="633"/>
      <c r="N54" s="623"/>
    </row>
    <row r="65" spans="12:13" ht="8.25" customHeight="1"/>
    <row r="67" spans="12:13" ht="9" customHeight="1">
      <c r="M67" s="9"/>
    </row>
    <row r="68" spans="12:13" ht="8.25" customHeight="1">
      <c r="L68" s="1335"/>
      <c r="M68" s="1335"/>
    </row>
    <row r="69" spans="12:13" ht="9.75" customHeight="1"/>
    <row r="71" spans="12:13"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4">
    <mergeCell ref="L68:M68"/>
    <mergeCell ref="C2:G2"/>
    <mergeCell ref="C1:G1"/>
    <mergeCell ref="I41:J4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7"/>
  <sheetViews>
    <sheetView showRuler="0" zoomScaleNormal="100" workbookViewId="0"/>
  </sheetViews>
  <sheetFormatPr defaultRowHeight="12.75"/>
  <cols>
    <col min="1" max="1" width="1" style="39" customWidth="1"/>
    <col min="2" max="2" width="2.5703125" style="39" customWidth="1"/>
    <col min="3" max="3" width="4.28515625"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356" t="s">
        <v>495</v>
      </c>
      <c r="C1" s="1357"/>
      <c r="D1" s="1357"/>
      <c r="E1" s="1357"/>
      <c r="F1" s="37"/>
      <c r="G1" s="37"/>
      <c r="H1" s="37"/>
      <c r="I1" s="37"/>
      <c r="J1" s="37"/>
      <c r="K1" s="37"/>
      <c r="L1" s="37"/>
      <c r="M1" s="617"/>
      <c r="N1" s="617"/>
      <c r="O1" s="38"/>
    </row>
    <row r="2" spans="1:15" ht="8.25" customHeight="1">
      <c r="A2" s="36"/>
      <c r="B2" s="622"/>
      <c r="C2" s="618"/>
      <c r="D2" s="618"/>
      <c r="E2" s="618"/>
      <c r="F2" s="618"/>
      <c r="G2" s="618"/>
      <c r="H2" s="619"/>
      <c r="I2" s="619"/>
      <c r="J2" s="619"/>
      <c r="K2" s="619"/>
      <c r="L2" s="619"/>
      <c r="M2" s="619"/>
      <c r="N2" s="620"/>
      <c r="O2" s="40"/>
    </row>
    <row r="3" spans="1:15" s="44" customFormat="1" ht="11.25" customHeight="1">
      <c r="A3" s="41"/>
      <c r="B3" s="42"/>
      <c r="C3" s="1358" t="s">
        <v>62</v>
      </c>
      <c r="D3" s="1358"/>
      <c r="E3" s="1358"/>
      <c r="F3" s="1358"/>
      <c r="G3" s="1358"/>
      <c r="H3" s="1358"/>
      <c r="I3" s="1358"/>
      <c r="J3" s="1358"/>
      <c r="K3" s="1358"/>
      <c r="L3" s="1358"/>
      <c r="M3" s="1358"/>
      <c r="N3" s="621"/>
      <c r="O3" s="43"/>
    </row>
    <row r="4" spans="1:15" s="44" customFormat="1" ht="11.25">
      <c r="A4" s="41"/>
      <c r="B4" s="42"/>
      <c r="C4" s="1358"/>
      <c r="D4" s="1358"/>
      <c r="E4" s="1358"/>
      <c r="F4" s="1358"/>
      <c r="G4" s="1358"/>
      <c r="H4" s="1358"/>
      <c r="I4" s="1358"/>
      <c r="J4" s="1358"/>
      <c r="K4" s="1358"/>
      <c r="L4" s="1358"/>
      <c r="M4" s="1358"/>
      <c r="N4" s="621"/>
      <c r="O4" s="43"/>
    </row>
    <row r="5" spans="1:15" s="44" customFormat="1" ht="3" customHeight="1">
      <c r="A5" s="41"/>
      <c r="B5" s="42"/>
      <c r="C5" s="45"/>
      <c r="D5" s="45"/>
      <c r="E5" s="45"/>
      <c r="F5" s="45"/>
      <c r="G5" s="45"/>
      <c r="H5" s="45"/>
      <c r="I5" s="45"/>
      <c r="J5" s="42"/>
      <c r="K5" s="42"/>
      <c r="L5" s="42"/>
      <c r="M5" s="46"/>
      <c r="N5" s="621"/>
      <c r="O5" s="43"/>
    </row>
    <row r="6" spans="1:15" s="44" customFormat="1" ht="18" customHeight="1">
      <c r="A6" s="41"/>
      <c r="B6" s="42"/>
      <c r="C6" s="47"/>
      <c r="D6" s="1352" t="s">
        <v>50</v>
      </c>
      <c r="E6" s="1352"/>
      <c r="F6" s="1352"/>
      <c r="G6" s="1352"/>
      <c r="H6" s="1352"/>
      <c r="I6" s="1352"/>
      <c r="J6" s="1352"/>
      <c r="K6" s="1352"/>
      <c r="L6" s="1352"/>
      <c r="M6" s="1352"/>
      <c r="N6" s="621"/>
      <c r="O6" s="43"/>
    </row>
    <row r="7" spans="1:15" s="44" customFormat="1" ht="3" customHeight="1">
      <c r="A7" s="41"/>
      <c r="B7" s="42"/>
      <c r="C7" s="47"/>
      <c r="D7" s="426"/>
      <c r="E7" s="426"/>
      <c r="F7" s="426"/>
      <c r="G7" s="426"/>
      <c r="H7" s="426"/>
      <c r="I7" s="426"/>
      <c r="J7" s="426"/>
      <c r="K7" s="426"/>
      <c r="L7" s="426"/>
      <c r="M7" s="426"/>
      <c r="N7" s="621"/>
      <c r="O7" s="43"/>
    </row>
    <row r="8" spans="1:15" s="44" customFormat="1" ht="56.25" customHeight="1">
      <c r="A8" s="41"/>
      <c r="B8" s="42"/>
      <c r="C8" s="47"/>
      <c r="D8" s="1349" t="s">
        <v>444</v>
      </c>
      <c r="E8" s="1352"/>
      <c r="F8" s="1352"/>
      <c r="G8" s="1352"/>
      <c r="H8" s="1352"/>
      <c r="I8" s="1352"/>
      <c r="J8" s="1352"/>
      <c r="K8" s="1352"/>
      <c r="L8" s="1352"/>
      <c r="M8" s="1352"/>
      <c r="N8" s="621"/>
      <c r="O8" s="43"/>
    </row>
    <row r="9" spans="1:15" s="44" customFormat="1" ht="3" customHeight="1">
      <c r="A9" s="41"/>
      <c r="B9" s="42"/>
      <c r="C9" s="45"/>
      <c r="D9" s="45"/>
      <c r="E9" s="45"/>
      <c r="F9" s="45"/>
      <c r="G9" s="45"/>
      <c r="H9" s="45"/>
      <c r="I9" s="45"/>
      <c r="J9" s="42"/>
      <c r="K9" s="42"/>
      <c r="L9" s="42"/>
      <c r="M9" s="46"/>
      <c r="N9" s="621"/>
      <c r="O9" s="43"/>
    </row>
    <row r="10" spans="1:15" s="44" customFormat="1" ht="92.25" customHeight="1">
      <c r="A10" s="41"/>
      <c r="B10" s="42"/>
      <c r="C10" s="45"/>
      <c r="D10" s="1349" t="s">
        <v>447</v>
      </c>
      <c r="E10" s="1352"/>
      <c r="F10" s="1352"/>
      <c r="G10" s="1352"/>
      <c r="H10" s="1352"/>
      <c r="I10" s="1352"/>
      <c r="J10" s="1352"/>
      <c r="K10" s="1352"/>
      <c r="L10" s="1352"/>
      <c r="M10" s="1352"/>
      <c r="N10" s="621"/>
      <c r="O10" s="43"/>
    </row>
    <row r="11" spans="1:15" s="44" customFormat="1" ht="3" customHeight="1">
      <c r="A11" s="41"/>
      <c r="B11" s="42"/>
      <c r="C11" s="45"/>
      <c r="D11" s="45"/>
      <c r="E11" s="45"/>
      <c r="F11" s="45"/>
      <c r="G11" s="45"/>
      <c r="H11" s="45"/>
      <c r="I11" s="45"/>
      <c r="J11" s="42"/>
      <c r="K11" s="42"/>
      <c r="L11" s="42"/>
      <c r="M11" s="46"/>
      <c r="N11" s="621"/>
      <c r="O11" s="43"/>
    </row>
    <row r="12" spans="1:15" s="44" customFormat="1" ht="67.5" customHeight="1">
      <c r="A12" s="41"/>
      <c r="B12" s="42"/>
      <c r="C12" s="45"/>
      <c r="D12" s="1359" t="s">
        <v>445</v>
      </c>
      <c r="E12" s="1359"/>
      <c r="F12" s="1359"/>
      <c r="G12" s="1359"/>
      <c r="H12" s="1359"/>
      <c r="I12" s="1359"/>
      <c r="J12" s="1359"/>
      <c r="K12" s="1359"/>
      <c r="L12" s="1359"/>
      <c r="M12" s="1359"/>
      <c r="N12" s="621"/>
      <c r="O12" s="43"/>
    </row>
    <row r="13" spans="1:15" s="44" customFormat="1" ht="3" customHeight="1">
      <c r="A13" s="41"/>
      <c r="B13" s="42"/>
      <c r="C13" s="45"/>
      <c r="D13" s="426"/>
      <c r="E13" s="426"/>
      <c r="F13" s="426"/>
      <c r="G13" s="426"/>
      <c r="H13" s="426"/>
      <c r="I13" s="426"/>
      <c r="J13" s="426"/>
      <c r="K13" s="426"/>
      <c r="L13" s="426"/>
      <c r="M13" s="426"/>
      <c r="N13" s="621"/>
      <c r="O13" s="43"/>
    </row>
    <row r="14" spans="1:15" s="44" customFormat="1" ht="53.25" customHeight="1">
      <c r="A14" s="41"/>
      <c r="B14" s="42"/>
      <c r="C14" s="45"/>
      <c r="D14" s="1352" t="s">
        <v>448</v>
      </c>
      <c r="E14" s="1352"/>
      <c r="F14" s="1352"/>
      <c r="G14" s="1352"/>
      <c r="H14" s="1352"/>
      <c r="I14" s="1352"/>
      <c r="J14" s="1352"/>
      <c r="K14" s="1352"/>
      <c r="L14" s="1352"/>
      <c r="M14" s="1352"/>
      <c r="N14" s="621"/>
      <c r="O14" s="43"/>
    </row>
    <row r="15" spans="1:15" s="44" customFormat="1" ht="3" customHeight="1">
      <c r="A15" s="41"/>
      <c r="B15" s="42"/>
      <c r="C15" s="45"/>
      <c r="D15" s="426"/>
      <c r="E15" s="426"/>
      <c r="F15" s="426"/>
      <c r="G15" s="426"/>
      <c r="H15" s="426"/>
      <c r="I15" s="426"/>
      <c r="J15" s="426"/>
      <c r="K15" s="426"/>
      <c r="L15" s="426"/>
      <c r="M15" s="426"/>
      <c r="N15" s="621"/>
      <c r="O15" s="43"/>
    </row>
    <row r="16" spans="1:15" s="44" customFormat="1" ht="23.25" customHeight="1">
      <c r="A16" s="41"/>
      <c r="B16" s="42"/>
      <c r="C16" s="45"/>
      <c r="D16" s="1352" t="s">
        <v>446</v>
      </c>
      <c r="E16" s="1352"/>
      <c r="F16" s="1352"/>
      <c r="G16" s="1352"/>
      <c r="H16" s="1352"/>
      <c r="I16" s="1352"/>
      <c r="J16" s="1352"/>
      <c r="K16" s="1352"/>
      <c r="L16" s="1352"/>
      <c r="M16" s="1352"/>
      <c r="N16" s="621"/>
      <c r="O16" s="43"/>
    </row>
    <row r="17" spans="1:15" s="44" customFormat="1" ht="3" customHeight="1">
      <c r="A17" s="41"/>
      <c r="B17" s="42"/>
      <c r="C17" s="45"/>
      <c r="D17" s="426"/>
      <c r="E17" s="426"/>
      <c r="F17" s="426"/>
      <c r="G17" s="426"/>
      <c r="H17" s="426"/>
      <c r="I17" s="426"/>
      <c r="J17" s="426"/>
      <c r="K17" s="426"/>
      <c r="L17" s="426"/>
      <c r="M17" s="426"/>
      <c r="N17" s="621"/>
      <c r="O17" s="43"/>
    </row>
    <row r="18" spans="1:15" s="44" customFormat="1" ht="23.25" customHeight="1">
      <c r="A18" s="41"/>
      <c r="B18" s="42"/>
      <c r="C18" s="45"/>
      <c r="D18" s="1352" t="s">
        <v>51</v>
      </c>
      <c r="E18" s="1352"/>
      <c r="F18" s="1352"/>
      <c r="G18" s="1352"/>
      <c r="H18" s="1352"/>
      <c r="I18" s="1352"/>
      <c r="J18" s="1352"/>
      <c r="K18" s="1352"/>
      <c r="L18" s="1352"/>
      <c r="M18" s="1352"/>
      <c r="N18" s="621"/>
      <c r="O18" s="43"/>
    </row>
    <row r="19" spans="1:15" s="44" customFormat="1" ht="3" customHeight="1">
      <c r="A19" s="41"/>
      <c r="B19" s="42"/>
      <c r="C19" s="45"/>
      <c r="D19" s="426"/>
      <c r="E19" s="426"/>
      <c r="F19" s="426"/>
      <c r="G19" s="426"/>
      <c r="H19" s="426"/>
      <c r="I19" s="426"/>
      <c r="J19" s="426"/>
      <c r="K19" s="426"/>
      <c r="L19" s="426"/>
      <c r="M19" s="426"/>
      <c r="N19" s="621"/>
      <c r="O19" s="43"/>
    </row>
    <row r="20" spans="1:15" s="44" customFormat="1" ht="23.25" customHeight="1">
      <c r="A20" s="41"/>
      <c r="B20" s="42"/>
      <c r="C20" s="45"/>
      <c r="D20" s="1349" t="s">
        <v>58</v>
      </c>
      <c r="E20" s="1352"/>
      <c r="F20" s="1352"/>
      <c r="G20" s="1352"/>
      <c r="H20" s="1352"/>
      <c r="I20" s="1352"/>
      <c r="J20" s="1352"/>
      <c r="K20" s="1352"/>
      <c r="L20" s="1352"/>
      <c r="M20" s="1352"/>
      <c r="N20" s="621"/>
      <c r="O20" s="43"/>
    </row>
    <row r="21" spans="1:15" s="44" customFormat="1" ht="3" customHeight="1">
      <c r="A21" s="41"/>
      <c r="B21" s="42"/>
      <c r="C21" s="45"/>
      <c r="D21" s="426"/>
      <c r="E21" s="426"/>
      <c r="F21" s="426"/>
      <c r="G21" s="426"/>
      <c r="H21" s="426"/>
      <c r="I21" s="426"/>
      <c r="J21" s="426"/>
      <c r="K21" s="426"/>
      <c r="L21" s="426"/>
      <c r="M21" s="426"/>
      <c r="N21" s="621"/>
      <c r="O21" s="43"/>
    </row>
    <row r="22" spans="1:15" s="44" customFormat="1" ht="14.25" customHeight="1">
      <c r="A22" s="41"/>
      <c r="B22" s="42"/>
      <c r="C22" s="45"/>
      <c r="D22" s="1352" t="s">
        <v>52</v>
      </c>
      <c r="E22" s="1352"/>
      <c r="F22" s="1352"/>
      <c r="G22" s="1352"/>
      <c r="H22" s="1352"/>
      <c r="I22" s="1352"/>
      <c r="J22" s="1352"/>
      <c r="K22" s="1352"/>
      <c r="L22" s="1352"/>
      <c r="M22" s="1352"/>
      <c r="N22" s="621"/>
      <c r="O22" s="43"/>
    </row>
    <row r="23" spans="1:15" s="44" customFormat="1" ht="3" customHeight="1">
      <c r="A23" s="41"/>
      <c r="B23" s="42"/>
      <c r="C23" s="45"/>
      <c r="D23" s="426"/>
      <c r="E23" s="426"/>
      <c r="F23" s="426"/>
      <c r="G23" s="426"/>
      <c r="H23" s="426"/>
      <c r="I23" s="426"/>
      <c r="J23" s="426"/>
      <c r="K23" s="426"/>
      <c r="L23" s="426"/>
      <c r="M23" s="426"/>
      <c r="N23" s="621"/>
      <c r="O23" s="43"/>
    </row>
    <row r="24" spans="1:15" s="44" customFormat="1" ht="32.25" customHeight="1">
      <c r="A24" s="41"/>
      <c r="B24" s="42"/>
      <c r="C24" s="45"/>
      <c r="D24" s="1352" t="s">
        <v>49</v>
      </c>
      <c r="E24" s="1352"/>
      <c r="F24" s="1352"/>
      <c r="G24" s="1352"/>
      <c r="H24" s="1352"/>
      <c r="I24" s="1352"/>
      <c r="J24" s="1352"/>
      <c r="K24" s="1352"/>
      <c r="L24" s="1352"/>
      <c r="M24" s="1352"/>
      <c r="N24" s="621"/>
      <c r="O24" s="43"/>
    </row>
    <row r="25" spans="1:15" s="44" customFormat="1" ht="3" customHeight="1">
      <c r="A25" s="41"/>
      <c r="B25" s="42"/>
      <c r="C25" s="45"/>
      <c r="D25" s="426"/>
      <c r="E25" s="426"/>
      <c r="F25" s="426"/>
      <c r="G25" s="426"/>
      <c r="H25" s="426"/>
      <c r="I25" s="426"/>
      <c r="J25" s="426"/>
      <c r="K25" s="426"/>
      <c r="L25" s="426"/>
      <c r="M25" s="426"/>
      <c r="N25" s="621"/>
      <c r="O25" s="43"/>
    </row>
    <row r="26" spans="1:15" s="44" customFormat="1" ht="81.75" customHeight="1">
      <c r="A26" s="41"/>
      <c r="B26" s="42"/>
      <c r="C26" s="45"/>
      <c r="D26" s="1352" t="s">
        <v>458</v>
      </c>
      <c r="E26" s="1352"/>
      <c r="F26" s="1352"/>
      <c r="G26" s="1352"/>
      <c r="H26" s="1352"/>
      <c r="I26" s="1352"/>
      <c r="J26" s="1352"/>
      <c r="K26" s="1352"/>
      <c r="L26" s="1352"/>
      <c r="M26" s="1352"/>
      <c r="N26" s="621"/>
      <c r="O26" s="43"/>
    </row>
    <row r="27" spans="1:15" s="44" customFormat="1" ht="3" customHeight="1">
      <c r="A27" s="41"/>
      <c r="B27" s="42"/>
      <c r="C27" s="45"/>
      <c r="D27" s="426"/>
      <c r="E27" s="426"/>
      <c r="F27" s="426"/>
      <c r="G27" s="426"/>
      <c r="H27" s="426"/>
      <c r="I27" s="426"/>
      <c r="J27" s="426"/>
      <c r="K27" s="426"/>
      <c r="L27" s="426"/>
      <c r="M27" s="426"/>
      <c r="N27" s="621"/>
      <c r="O27" s="43"/>
    </row>
    <row r="28" spans="1:15" s="44" customFormat="1" ht="70.5" customHeight="1">
      <c r="A28" s="41"/>
      <c r="B28" s="42"/>
      <c r="C28" s="45"/>
      <c r="D28" s="1349" t="s">
        <v>59</v>
      </c>
      <c r="E28" s="1349"/>
      <c r="F28" s="1349"/>
      <c r="G28" s="1349"/>
      <c r="H28" s="1349"/>
      <c r="I28" s="1349"/>
      <c r="J28" s="1349"/>
      <c r="K28" s="1349"/>
      <c r="L28" s="1349"/>
      <c r="M28" s="1349"/>
      <c r="N28" s="621"/>
      <c r="O28" s="43"/>
    </row>
    <row r="29" spans="1:15" s="44" customFormat="1" ht="3" customHeight="1">
      <c r="A29" s="41"/>
      <c r="B29" s="42"/>
      <c r="C29" s="45"/>
      <c r="D29" s="56"/>
      <c r="E29" s="56"/>
      <c r="F29" s="56"/>
      <c r="G29" s="56"/>
      <c r="H29" s="56"/>
      <c r="I29" s="56"/>
      <c r="J29" s="57"/>
      <c r="K29" s="57"/>
      <c r="L29" s="57"/>
      <c r="M29" s="58"/>
      <c r="N29" s="621"/>
      <c r="O29" s="43"/>
    </row>
    <row r="30" spans="1:15" s="44" customFormat="1" ht="57" customHeight="1">
      <c r="A30" s="41"/>
      <c r="B30" s="42"/>
      <c r="C30" s="47"/>
      <c r="D30" s="1352" t="s">
        <v>61</v>
      </c>
      <c r="E30" s="1355"/>
      <c r="F30" s="1355"/>
      <c r="G30" s="1355"/>
      <c r="H30" s="1355"/>
      <c r="I30" s="1355"/>
      <c r="J30" s="1355"/>
      <c r="K30" s="1355"/>
      <c r="L30" s="1355"/>
      <c r="M30" s="1355"/>
      <c r="N30" s="621"/>
      <c r="O30" s="43"/>
    </row>
    <row r="31" spans="1:15" s="44" customFormat="1" ht="3" customHeight="1">
      <c r="A31" s="41"/>
      <c r="B31" s="42"/>
      <c r="C31" s="47"/>
      <c r="D31" s="427"/>
      <c r="E31" s="427"/>
      <c r="F31" s="427"/>
      <c r="G31" s="427"/>
      <c r="H31" s="427"/>
      <c r="I31" s="427"/>
      <c r="J31" s="427"/>
      <c r="K31" s="427"/>
      <c r="L31" s="427"/>
      <c r="M31" s="427"/>
      <c r="N31" s="621"/>
      <c r="O31" s="43"/>
    </row>
    <row r="32" spans="1:15" s="44" customFormat="1" ht="34.5" customHeight="1">
      <c r="A32" s="41"/>
      <c r="B32" s="42"/>
      <c r="C32" s="47"/>
      <c r="D32" s="1352" t="s">
        <v>60</v>
      </c>
      <c r="E32" s="1355"/>
      <c r="F32" s="1355"/>
      <c r="G32" s="1355"/>
      <c r="H32" s="1355"/>
      <c r="I32" s="1355"/>
      <c r="J32" s="1355"/>
      <c r="K32" s="1355"/>
      <c r="L32" s="1355"/>
      <c r="M32" s="1355"/>
      <c r="N32" s="621"/>
      <c r="O32" s="43"/>
    </row>
    <row r="33" spans="1:16" s="44" customFormat="1" ht="6.75" customHeight="1">
      <c r="A33" s="41"/>
      <c r="B33" s="42"/>
      <c r="C33" s="49"/>
      <c r="D33" s="93"/>
      <c r="E33" s="93"/>
      <c r="F33" s="93"/>
      <c r="G33" s="93"/>
      <c r="H33" s="93"/>
      <c r="I33" s="93"/>
      <c r="J33" s="93"/>
      <c r="K33" s="93"/>
      <c r="L33" s="93"/>
      <c r="M33" s="93"/>
      <c r="N33" s="621"/>
      <c r="O33" s="43"/>
    </row>
    <row r="34" spans="1:16" s="44" customFormat="1" ht="13.5" customHeight="1">
      <c r="A34" s="41"/>
      <c r="B34" s="42"/>
      <c r="C34" s="49"/>
      <c r="D34" s="609"/>
      <c r="E34" s="609"/>
      <c r="F34" s="609"/>
      <c r="G34" s="610"/>
      <c r="H34" s="611" t="s">
        <v>18</v>
      </c>
      <c r="I34" s="608"/>
      <c r="J34" s="52"/>
      <c r="K34" s="610"/>
      <c r="L34" s="611" t="s">
        <v>25</v>
      </c>
      <c r="M34" s="608"/>
      <c r="N34" s="621"/>
      <c r="O34" s="43"/>
    </row>
    <row r="35" spans="1:16" s="44" customFormat="1" ht="6" customHeight="1">
      <c r="A35" s="41"/>
      <c r="B35" s="42"/>
      <c r="C35" s="49"/>
      <c r="D35" s="612"/>
      <c r="E35" s="50"/>
      <c r="F35" s="50"/>
      <c r="G35" s="52"/>
      <c r="H35" s="51"/>
      <c r="I35" s="52"/>
      <c r="J35" s="52"/>
      <c r="K35" s="614"/>
      <c r="L35" s="615"/>
      <c r="M35" s="52"/>
      <c r="N35" s="621"/>
      <c r="O35" s="43"/>
    </row>
    <row r="36" spans="1:16" s="44" customFormat="1" ht="11.25">
      <c r="A36" s="41"/>
      <c r="B36" s="42"/>
      <c r="C36" s="48"/>
      <c r="D36" s="613" t="s">
        <v>45</v>
      </c>
      <c r="E36" s="50" t="s">
        <v>37</v>
      </c>
      <c r="F36" s="50"/>
      <c r="G36" s="50"/>
      <c r="H36" s="51"/>
      <c r="I36" s="50"/>
      <c r="J36" s="52"/>
      <c r="K36" s="616"/>
      <c r="L36" s="52"/>
      <c r="M36" s="52"/>
      <c r="N36" s="621"/>
      <c r="O36" s="43"/>
    </row>
    <row r="37" spans="1:16" s="44" customFormat="1">
      <c r="A37" s="41"/>
      <c r="B37" s="42"/>
      <c r="C37" s="49"/>
      <c r="D37" s="613" t="s">
        <v>3</v>
      </c>
      <c r="E37" s="50" t="s">
        <v>38</v>
      </c>
      <c r="F37" s="50"/>
      <c r="G37" s="52"/>
      <c r="H37" s="51"/>
      <c r="I37" s="52"/>
      <c r="J37" s="52"/>
      <c r="K37" s="1353" t="str">
        <f>MID(capa!C55,23,30)</f>
        <v xml:space="preserve">  30 de abril de 2013</v>
      </c>
      <c r="L37" s="1354"/>
      <c r="M37" s="52"/>
      <c r="N37" s="621"/>
      <c r="O37" s="43"/>
    </row>
    <row r="38" spans="1:16" s="44" customFormat="1" ht="11.25">
      <c r="A38" s="41"/>
      <c r="B38" s="42"/>
      <c r="C38" s="49"/>
      <c r="D38" s="613" t="s">
        <v>41</v>
      </c>
      <c r="E38" s="50" t="s">
        <v>40</v>
      </c>
      <c r="F38" s="50"/>
      <c r="G38" s="52"/>
      <c r="H38" s="51"/>
      <c r="I38" s="52"/>
      <c r="J38" s="52"/>
      <c r="K38" s="616"/>
      <c r="L38" s="52"/>
      <c r="M38" s="52"/>
      <c r="N38" s="621"/>
      <c r="O38" s="43"/>
    </row>
    <row r="39" spans="1:16" s="44" customFormat="1" ht="11.25">
      <c r="A39" s="41"/>
      <c r="B39" s="42"/>
      <c r="C39" s="48"/>
      <c r="D39" s="613" t="s">
        <v>42</v>
      </c>
      <c r="E39" s="50" t="s">
        <v>21</v>
      </c>
      <c r="F39" s="50"/>
      <c r="G39" s="50"/>
      <c r="H39" s="51"/>
      <c r="I39" s="50"/>
      <c r="J39" s="52"/>
      <c r="K39" s="616"/>
      <c r="L39" s="52"/>
      <c r="M39" s="52"/>
      <c r="N39" s="621"/>
      <c r="O39" s="43"/>
    </row>
    <row r="40" spans="1:16" s="44" customFormat="1" ht="11.25">
      <c r="A40" s="41"/>
      <c r="B40" s="42"/>
      <c r="C40" s="48"/>
      <c r="D40" s="613" t="s">
        <v>15</v>
      </c>
      <c r="E40" s="50" t="s">
        <v>5</v>
      </c>
      <c r="F40" s="50"/>
      <c r="G40" s="50"/>
      <c r="H40" s="51"/>
      <c r="I40" s="50"/>
      <c r="J40" s="52"/>
      <c r="K40" s="616"/>
      <c r="L40" s="52"/>
      <c r="M40" s="52"/>
      <c r="N40" s="621"/>
      <c r="O40" s="43"/>
    </row>
    <row r="41" spans="1:16" s="44" customFormat="1" ht="8.25" customHeight="1">
      <c r="A41" s="41"/>
      <c r="B41" s="42"/>
      <c r="C41" s="42"/>
      <c r="D41" s="42"/>
      <c r="E41" s="42"/>
      <c r="F41" s="42"/>
      <c r="G41" s="42"/>
      <c r="H41" s="42"/>
      <c r="I41" s="42"/>
      <c r="J41" s="42"/>
      <c r="K41" s="37"/>
      <c r="L41" s="42"/>
      <c r="M41" s="42"/>
      <c r="N41" s="621"/>
      <c r="O41" s="43"/>
    </row>
    <row r="42" spans="1:16" ht="13.5" customHeight="1">
      <c r="A42" s="36"/>
      <c r="B42" s="40"/>
      <c r="C42" s="38"/>
      <c r="D42" s="38"/>
      <c r="E42" s="29"/>
      <c r="F42" s="37"/>
      <c r="G42" s="37"/>
      <c r="H42" s="37"/>
      <c r="I42" s="37"/>
      <c r="J42" s="37"/>
      <c r="L42" s="1350" t="s">
        <v>541</v>
      </c>
      <c r="M42" s="1351"/>
      <c r="N42" s="684">
        <v>3</v>
      </c>
      <c r="O42" s="274"/>
      <c r="P42" s="274"/>
    </row>
    <row r="53" spans="13:14" ht="8.25" customHeight="1"/>
    <row r="55" spans="13:14" ht="9" customHeight="1">
      <c r="N55" s="44"/>
    </row>
    <row r="56" spans="13:14" ht="8.25" customHeight="1">
      <c r="M56" s="53"/>
      <c r="N56" s="53"/>
    </row>
    <row r="57"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2:M22"/>
    <mergeCell ref="D14:M14"/>
    <mergeCell ref="D12:M12"/>
    <mergeCell ref="D8:M8"/>
    <mergeCell ref="D6:M6"/>
    <mergeCell ref="D18:M18"/>
    <mergeCell ref="D16:M16"/>
    <mergeCell ref="D10:M10"/>
    <mergeCell ref="D28:M28"/>
    <mergeCell ref="L42:M42"/>
    <mergeCell ref="D24:M24"/>
    <mergeCell ref="D20:M20"/>
    <mergeCell ref="K37:L37"/>
    <mergeCell ref="D30:M30"/>
    <mergeCell ref="D32:M32"/>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AF79"/>
  <sheetViews>
    <sheetView showRuler="0" workbookViewId="0">
      <selection activeCell="N22" sqref="N22:P22"/>
    </sheetView>
  </sheetViews>
  <sheetFormatPr defaultRowHeight="12.75"/>
  <cols>
    <col min="1" max="1" width="1" style="131" customWidth="1"/>
    <col min="2" max="2" width="2.5703125" style="131" customWidth="1"/>
    <col min="3" max="3" width="1.28515625" style="131" customWidth="1"/>
    <col min="4" max="4" width="20.5703125" style="131" customWidth="1"/>
    <col min="5" max="5" width="0.42578125" style="131" customWidth="1"/>
    <col min="6" max="6" width="8.140625" style="131" customWidth="1"/>
    <col min="7" max="7" width="0.42578125" style="131" customWidth="1"/>
    <col min="8" max="8" width="5.85546875" style="131" customWidth="1"/>
    <col min="9" max="9" width="0.42578125" style="131" customWidth="1"/>
    <col min="10" max="10" width="8.140625" style="131" customWidth="1"/>
    <col min="11" max="11" width="0.42578125" style="131" customWidth="1"/>
    <col min="12" max="12" width="5.85546875" style="131" customWidth="1"/>
    <col min="13" max="13" width="0.42578125" style="131" customWidth="1"/>
    <col min="14" max="14" width="8.140625" style="131" customWidth="1"/>
    <col min="15" max="15" width="0.42578125" style="131" customWidth="1"/>
    <col min="16" max="16" width="5.85546875" style="131" customWidth="1"/>
    <col min="17" max="17" width="0.42578125" style="131" customWidth="1"/>
    <col min="18" max="18" width="8.140625" style="131" customWidth="1"/>
    <col min="19" max="19" width="0.42578125" style="131" customWidth="1"/>
    <col min="20" max="20" width="5.85546875" style="131" customWidth="1"/>
    <col min="21" max="21" width="0.5703125" style="131" customWidth="1"/>
    <col min="22" max="22" width="8.140625" style="131" customWidth="1"/>
    <col min="23" max="23" width="0.42578125" style="131" customWidth="1"/>
    <col min="24" max="24" width="5.85546875" style="131" customWidth="1"/>
    <col min="25" max="25" width="2.5703125" style="131" customWidth="1"/>
    <col min="26" max="26" width="1" style="131" customWidth="1"/>
    <col min="27" max="16384" width="9.140625" style="131"/>
  </cols>
  <sheetData>
    <row r="1" spans="1:26" ht="13.5" customHeight="1">
      <c r="A1" s="4"/>
      <c r="B1" s="8"/>
      <c r="C1" s="8"/>
      <c r="D1" s="830"/>
      <c r="E1" s="831"/>
      <c r="F1" s="8"/>
      <c r="G1" s="8"/>
      <c r="H1" s="8"/>
      <c r="I1" s="8"/>
      <c r="J1" s="8"/>
      <c r="K1" s="8"/>
      <c r="L1" s="8"/>
      <c r="M1" s="8"/>
      <c r="N1" s="1377" t="s">
        <v>550</v>
      </c>
      <c r="O1" s="1377"/>
      <c r="P1" s="1377"/>
      <c r="Q1" s="1377"/>
      <c r="R1" s="1377"/>
      <c r="S1" s="1377"/>
      <c r="T1" s="1377"/>
      <c r="U1" s="1377"/>
      <c r="V1" s="1377"/>
      <c r="W1" s="1377"/>
      <c r="X1" s="1377"/>
      <c r="Y1" s="1912"/>
      <c r="Z1" s="1912"/>
    </row>
    <row r="2" spans="1:26" ht="6" customHeight="1">
      <c r="A2" s="4"/>
      <c r="B2" s="832"/>
      <c r="C2" s="454"/>
      <c r="D2" s="454"/>
      <c r="E2" s="454"/>
      <c r="F2" s="454"/>
      <c r="G2" s="454"/>
      <c r="H2" s="454"/>
      <c r="I2" s="454"/>
      <c r="J2" s="454"/>
      <c r="K2" s="454"/>
      <c r="L2" s="454"/>
      <c r="M2" s="454"/>
      <c r="N2" s="454"/>
      <c r="O2" s="454"/>
      <c r="P2" s="454"/>
      <c r="Q2" s="454"/>
      <c r="R2" s="454"/>
      <c r="S2" s="454"/>
      <c r="T2" s="454"/>
      <c r="U2" s="454"/>
      <c r="V2" s="454"/>
      <c r="W2" s="454"/>
      <c r="X2" s="454"/>
      <c r="Y2" s="385"/>
      <c r="Z2" s="1912"/>
    </row>
    <row r="3" spans="1:26" ht="13.5" customHeight="1" thickBot="1">
      <c r="A3" s="4"/>
      <c r="B3" s="465"/>
      <c r="C3" s="781"/>
      <c r="D3" s="8"/>
      <c r="E3" s="8"/>
      <c r="F3" s="8"/>
      <c r="G3" s="8"/>
      <c r="H3" s="8"/>
      <c r="I3" s="8"/>
      <c r="J3" s="306"/>
      <c r="K3" s="8"/>
      <c r="L3" s="8"/>
      <c r="M3" s="8"/>
      <c r="N3" s="8"/>
      <c r="O3" s="8"/>
      <c r="P3" s="8"/>
      <c r="Q3" s="8"/>
      <c r="R3" s="8"/>
      <c r="S3" s="8"/>
      <c r="T3" s="8"/>
      <c r="U3" s="8"/>
      <c r="V3" s="1363" t="s">
        <v>82</v>
      </c>
      <c r="W3" s="1363"/>
      <c r="X3" s="1363"/>
      <c r="Y3" s="385"/>
      <c r="Z3" s="1912"/>
    </row>
    <row r="4" spans="1:26" s="12" customFormat="1" ht="13.5" customHeight="1" thickBot="1">
      <c r="A4" s="11"/>
      <c r="B4" s="464"/>
      <c r="C4" s="833" t="s">
        <v>223</v>
      </c>
      <c r="D4" s="834"/>
      <c r="E4" s="834"/>
      <c r="F4" s="834"/>
      <c r="G4" s="834"/>
      <c r="H4" s="834"/>
      <c r="I4" s="834"/>
      <c r="J4" s="834"/>
      <c r="K4" s="834"/>
      <c r="L4" s="834"/>
      <c r="M4" s="834"/>
      <c r="N4" s="834"/>
      <c r="O4" s="834"/>
      <c r="P4" s="834"/>
      <c r="Q4" s="834"/>
      <c r="R4" s="834"/>
      <c r="S4" s="834"/>
      <c r="T4" s="834"/>
      <c r="U4" s="834"/>
      <c r="V4" s="834"/>
      <c r="W4" s="834"/>
      <c r="X4" s="835"/>
      <c r="Y4" s="385"/>
      <c r="Z4" s="1913"/>
    </row>
    <row r="5" spans="1:26" ht="3.75" customHeight="1">
      <c r="A5" s="4"/>
      <c r="B5" s="468"/>
      <c r="C5" s="1378" t="s">
        <v>200</v>
      </c>
      <c r="D5" s="1379"/>
      <c r="E5" s="786"/>
      <c r="F5" s="237"/>
      <c r="G5" s="237"/>
      <c r="H5" s="237"/>
      <c r="I5" s="237"/>
      <c r="J5" s="237"/>
      <c r="K5" s="237"/>
      <c r="L5" s="237"/>
      <c r="M5" s="237"/>
      <c r="N5" s="237"/>
      <c r="O5" s="237"/>
      <c r="P5" s="237"/>
      <c r="Q5" s="237"/>
      <c r="R5" s="781"/>
      <c r="S5" s="237"/>
      <c r="T5" s="237"/>
      <c r="U5" s="237"/>
      <c r="V5" s="237"/>
      <c r="W5" s="237"/>
      <c r="X5" s="237"/>
      <c r="Y5" s="8"/>
      <c r="Z5" s="4"/>
    </row>
    <row r="6" spans="1:26" ht="13.5" customHeight="1">
      <c r="A6" s="4"/>
      <c r="B6" s="468"/>
      <c r="C6" s="1379"/>
      <c r="D6" s="1379"/>
      <c r="E6" s="786"/>
      <c r="F6" s="1380">
        <v>2011</v>
      </c>
      <c r="G6" s="1380"/>
      <c r="H6" s="1380"/>
      <c r="I6" s="1380"/>
      <c r="J6" s="1380"/>
      <c r="K6" s="1380"/>
      <c r="L6" s="1380"/>
      <c r="M6" s="307"/>
      <c r="N6" s="1366">
        <v>2012</v>
      </c>
      <c r="O6" s="1366"/>
      <c r="P6" s="1366"/>
      <c r="Q6" s="1366"/>
      <c r="R6" s="1366"/>
      <c r="S6" s="1366"/>
      <c r="T6" s="1366"/>
      <c r="U6" s="1366"/>
      <c r="V6" s="1366"/>
      <c r="W6" s="1366"/>
      <c r="X6" s="1366"/>
      <c r="Y6" s="8"/>
      <c r="Z6" s="4"/>
    </row>
    <row r="7" spans="1:26">
      <c r="A7" s="4"/>
      <c r="B7" s="468"/>
      <c r="C7" s="786"/>
      <c r="D7" s="786"/>
      <c r="E7" s="781"/>
      <c r="F7" s="1367" t="s">
        <v>224</v>
      </c>
      <c r="G7" s="1367"/>
      <c r="H7" s="1367"/>
      <c r="I7" s="147"/>
      <c r="J7" s="1367" t="s">
        <v>225</v>
      </c>
      <c r="K7" s="1367"/>
      <c r="L7" s="1367"/>
      <c r="M7" s="782"/>
      <c r="N7" s="1368" t="s">
        <v>226</v>
      </c>
      <c r="O7" s="1368"/>
      <c r="P7" s="1368"/>
      <c r="Q7" s="782"/>
      <c r="R7" s="1368" t="s">
        <v>227</v>
      </c>
      <c r="S7" s="1368"/>
      <c r="T7" s="1368"/>
      <c r="U7" s="782"/>
      <c r="V7" s="1368" t="s">
        <v>224</v>
      </c>
      <c r="W7" s="1368"/>
      <c r="X7" s="1368"/>
      <c r="Y7" s="8"/>
      <c r="Z7" s="4"/>
    </row>
    <row r="8" spans="1:26" ht="4.5" customHeight="1">
      <c r="A8" s="4"/>
      <c r="B8" s="468"/>
      <c r="C8" s="786"/>
      <c r="D8" s="786"/>
      <c r="E8" s="786"/>
      <c r="F8" s="786"/>
      <c r="G8" s="786"/>
      <c r="H8" s="786"/>
      <c r="I8" s="786"/>
      <c r="J8" s="786"/>
      <c r="K8" s="786"/>
      <c r="L8" s="786"/>
      <c r="M8" s="786"/>
      <c r="N8" s="786"/>
      <c r="O8" s="786"/>
      <c r="P8" s="786"/>
      <c r="Q8" s="786"/>
      <c r="R8" s="786"/>
      <c r="S8" s="786"/>
      <c r="T8" s="786"/>
      <c r="U8" s="786"/>
      <c r="V8" s="786"/>
      <c r="W8" s="786"/>
      <c r="X8" s="786"/>
      <c r="Y8" s="8"/>
      <c r="Z8" s="4"/>
    </row>
    <row r="9" spans="1:26" s="299" customFormat="1" ht="14.25" customHeight="1">
      <c r="A9" s="130"/>
      <c r="B9" s="466"/>
      <c r="C9" s="1360" t="s">
        <v>2</v>
      </c>
      <c r="D9" s="1360"/>
      <c r="E9" s="432"/>
      <c r="F9" s="1376">
        <v>10653.8</v>
      </c>
      <c r="G9" s="1376"/>
      <c r="H9" s="1376"/>
      <c r="I9" s="836"/>
      <c r="J9" s="1376">
        <v>10606.7</v>
      </c>
      <c r="K9" s="1376"/>
      <c r="L9" s="1376"/>
      <c r="M9" s="836"/>
      <c r="N9" s="1376">
        <v>10600.8</v>
      </c>
      <c r="O9" s="1376"/>
      <c r="P9" s="1376"/>
      <c r="Q9" s="836"/>
      <c r="R9" s="1376">
        <v>10598</v>
      </c>
      <c r="S9" s="1376"/>
      <c r="T9" s="1376"/>
      <c r="U9" s="836"/>
      <c r="V9" s="1375">
        <v>10594.5</v>
      </c>
      <c r="W9" s="1375"/>
      <c r="X9" s="1375"/>
      <c r="Y9" s="8"/>
      <c r="Z9" s="130"/>
    </row>
    <row r="10" spans="1:26" ht="14.25" customHeight="1">
      <c r="A10" s="4"/>
      <c r="B10" s="465"/>
      <c r="C10" s="149" t="s">
        <v>81</v>
      </c>
      <c r="D10" s="20"/>
      <c r="E10" s="8"/>
      <c r="F10" s="1371">
        <v>5154.8999999999996</v>
      </c>
      <c r="G10" s="1371"/>
      <c r="H10" s="1371"/>
      <c r="I10" s="147"/>
      <c r="J10" s="1371">
        <v>5130.2</v>
      </c>
      <c r="K10" s="1371"/>
      <c r="L10" s="1371"/>
      <c r="M10" s="147"/>
      <c r="N10" s="1371">
        <v>5127</v>
      </c>
      <c r="O10" s="1371"/>
      <c r="P10" s="1371"/>
      <c r="Q10" s="147"/>
      <c r="R10" s="1371">
        <v>5125.3999999999996</v>
      </c>
      <c r="S10" s="1371"/>
      <c r="T10" s="1371"/>
      <c r="U10" s="147"/>
      <c r="V10" s="1372">
        <v>5123.1000000000004</v>
      </c>
      <c r="W10" s="1372"/>
      <c r="X10" s="1372"/>
      <c r="Y10" s="780"/>
      <c r="Z10" s="4"/>
    </row>
    <row r="11" spans="1:26" ht="14.25" customHeight="1">
      <c r="A11" s="4"/>
      <c r="B11" s="465"/>
      <c r="C11" s="149" t="s">
        <v>80</v>
      </c>
      <c r="D11" s="20"/>
      <c r="E11" s="8"/>
      <c r="F11" s="1371">
        <v>5498.9</v>
      </c>
      <c r="G11" s="1371"/>
      <c r="H11" s="1371"/>
      <c r="I11" s="147"/>
      <c r="J11" s="1371">
        <v>5476.5</v>
      </c>
      <c r="K11" s="1371"/>
      <c r="L11" s="1371"/>
      <c r="M11" s="147"/>
      <c r="N11" s="1371">
        <v>5473.8</v>
      </c>
      <c r="O11" s="1371"/>
      <c r="P11" s="1371"/>
      <c r="Q11" s="147"/>
      <c r="R11" s="1371">
        <v>5472.7</v>
      </c>
      <c r="S11" s="1371"/>
      <c r="T11" s="1371"/>
      <c r="U11" s="147"/>
      <c r="V11" s="1372">
        <v>5471.4</v>
      </c>
      <c r="W11" s="1372"/>
      <c r="X11" s="1372"/>
      <c r="Y11" s="780"/>
      <c r="Z11" s="4"/>
    </row>
    <row r="12" spans="1:26" ht="19.5" customHeight="1">
      <c r="A12" s="4"/>
      <c r="B12" s="465"/>
      <c r="C12" s="149" t="s">
        <v>222</v>
      </c>
      <c r="D12" s="837"/>
      <c r="E12" s="8"/>
      <c r="F12" s="1371">
        <v>1608.2</v>
      </c>
      <c r="G12" s="1371"/>
      <c r="H12" s="1371"/>
      <c r="I12" s="147"/>
      <c r="J12" s="1371">
        <v>1592.8</v>
      </c>
      <c r="K12" s="1371"/>
      <c r="L12" s="1371"/>
      <c r="M12" s="147"/>
      <c r="N12" s="1371">
        <v>1589.7</v>
      </c>
      <c r="O12" s="1371"/>
      <c r="P12" s="1371"/>
      <c r="Q12" s="147"/>
      <c r="R12" s="1371">
        <v>1587.1</v>
      </c>
      <c r="S12" s="1371"/>
      <c r="T12" s="1371"/>
      <c r="U12" s="147"/>
      <c r="V12" s="1372">
        <v>1584.4</v>
      </c>
      <c r="W12" s="1372"/>
      <c r="X12" s="1372"/>
      <c r="Y12" s="780"/>
      <c r="Z12" s="4"/>
    </row>
    <row r="13" spans="1:26" ht="14.25" customHeight="1">
      <c r="A13" s="4"/>
      <c r="B13" s="465"/>
      <c r="C13" s="149" t="s">
        <v>201</v>
      </c>
      <c r="D13" s="20"/>
      <c r="E13" s="8"/>
      <c r="F13" s="1371">
        <v>1133.4000000000001</v>
      </c>
      <c r="G13" s="1371"/>
      <c r="H13" s="1371"/>
      <c r="I13" s="147"/>
      <c r="J13" s="1371">
        <v>1136.9000000000001</v>
      </c>
      <c r="K13" s="1371"/>
      <c r="L13" s="1371"/>
      <c r="M13" s="147"/>
      <c r="N13" s="1371">
        <v>1131</v>
      </c>
      <c r="O13" s="1371"/>
      <c r="P13" s="1371"/>
      <c r="Q13" s="147"/>
      <c r="R13" s="1371">
        <v>1125.5</v>
      </c>
      <c r="S13" s="1371"/>
      <c r="T13" s="1371"/>
      <c r="U13" s="147"/>
      <c r="V13" s="1372">
        <v>1119.9000000000001</v>
      </c>
      <c r="W13" s="1372"/>
      <c r="X13" s="1372"/>
      <c r="Y13" s="780"/>
      <c r="Z13" s="4"/>
    </row>
    <row r="14" spans="1:26" ht="14.25" customHeight="1">
      <c r="A14" s="4"/>
      <c r="B14" s="465"/>
      <c r="C14" s="149" t="s">
        <v>202</v>
      </c>
      <c r="D14" s="20"/>
      <c r="E14" s="8"/>
      <c r="F14" s="1371">
        <v>3145.6</v>
      </c>
      <c r="G14" s="1371"/>
      <c r="H14" s="1371"/>
      <c r="I14" s="147"/>
      <c r="J14" s="1371">
        <v>3111.1</v>
      </c>
      <c r="K14" s="1371"/>
      <c r="L14" s="1371"/>
      <c r="M14" s="147"/>
      <c r="N14" s="1371">
        <v>3101.3</v>
      </c>
      <c r="O14" s="1371"/>
      <c r="P14" s="1371"/>
      <c r="Q14" s="147"/>
      <c r="R14" s="1371">
        <v>3092.3</v>
      </c>
      <c r="S14" s="1371"/>
      <c r="T14" s="1371"/>
      <c r="U14" s="147"/>
      <c r="V14" s="1372">
        <v>3083.1</v>
      </c>
      <c r="W14" s="1372"/>
      <c r="X14" s="1372"/>
      <c r="Y14" s="780"/>
      <c r="Z14" s="4"/>
    </row>
    <row r="15" spans="1:26" ht="14.25" customHeight="1">
      <c r="A15" s="4"/>
      <c r="B15" s="465"/>
      <c r="C15" s="149" t="s">
        <v>203</v>
      </c>
      <c r="D15" s="20"/>
      <c r="E15" s="8"/>
      <c r="F15" s="1371">
        <v>4766.5</v>
      </c>
      <c r="G15" s="1371"/>
      <c r="H15" s="1371"/>
      <c r="I15" s="147"/>
      <c r="J15" s="1371">
        <v>4765.8999999999996</v>
      </c>
      <c r="K15" s="1371"/>
      <c r="L15" s="1371"/>
      <c r="M15" s="147"/>
      <c r="N15" s="1371">
        <v>4778.8999999999996</v>
      </c>
      <c r="O15" s="1371"/>
      <c r="P15" s="1371"/>
      <c r="Q15" s="147"/>
      <c r="R15" s="1371">
        <v>4793.2</v>
      </c>
      <c r="S15" s="1371"/>
      <c r="T15" s="1371"/>
      <c r="U15" s="147"/>
      <c r="V15" s="1372">
        <v>4807.2</v>
      </c>
      <c r="W15" s="1372"/>
      <c r="X15" s="1372"/>
      <c r="Y15" s="780"/>
      <c r="Z15" s="4"/>
    </row>
    <row r="16" spans="1:26" s="299" customFormat="1" ht="19.5" customHeight="1">
      <c r="A16" s="130"/>
      <c r="B16" s="466"/>
      <c r="C16" s="1360" t="s">
        <v>221</v>
      </c>
      <c r="D16" s="1360"/>
      <c r="E16" s="432"/>
      <c r="F16" s="1376">
        <v>5506.5</v>
      </c>
      <c r="G16" s="1376"/>
      <c r="H16" s="1376"/>
      <c r="I16" s="836"/>
      <c r="J16" s="1376">
        <v>5481.7</v>
      </c>
      <c r="K16" s="1376"/>
      <c r="L16" s="1376"/>
      <c r="M16" s="836"/>
      <c r="N16" s="1376">
        <v>5515.2</v>
      </c>
      <c r="O16" s="1376"/>
      <c r="P16" s="1376"/>
      <c r="Q16" s="836"/>
      <c r="R16" s="1376">
        <v>5527.2</v>
      </c>
      <c r="S16" s="1376"/>
      <c r="T16" s="1376"/>
      <c r="U16" s="836"/>
      <c r="V16" s="1375">
        <v>5455</v>
      </c>
      <c r="W16" s="1375"/>
      <c r="X16" s="1375"/>
      <c r="Y16" s="298"/>
      <c r="Z16" s="130"/>
    </row>
    <row r="17" spans="1:32" ht="14.25" customHeight="1">
      <c r="A17" s="4"/>
      <c r="B17" s="465"/>
      <c r="C17" s="149" t="s">
        <v>81</v>
      </c>
      <c r="D17" s="20"/>
      <c r="E17" s="8"/>
      <c r="F17" s="1371">
        <v>2920.6</v>
      </c>
      <c r="G17" s="1371"/>
      <c r="H17" s="1371"/>
      <c r="I17" s="147"/>
      <c r="J17" s="1371">
        <v>2888.2</v>
      </c>
      <c r="K17" s="1371"/>
      <c r="L17" s="1371"/>
      <c r="M17" s="147"/>
      <c r="N17" s="1371">
        <v>2909</v>
      </c>
      <c r="O17" s="1371"/>
      <c r="P17" s="1371"/>
      <c r="Q17" s="147"/>
      <c r="R17" s="1371">
        <v>2920</v>
      </c>
      <c r="S17" s="1371"/>
      <c r="T17" s="1371"/>
      <c r="U17" s="147"/>
      <c r="V17" s="1372">
        <v>2873</v>
      </c>
      <c r="W17" s="1372"/>
      <c r="X17" s="1372"/>
      <c r="Y17" s="780"/>
      <c r="Z17" s="4"/>
    </row>
    <row r="18" spans="1:32" ht="14.25" customHeight="1">
      <c r="A18" s="4"/>
      <c r="B18" s="465"/>
      <c r="C18" s="149" t="s">
        <v>80</v>
      </c>
      <c r="D18" s="20"/>
      <c r="E18" s="8"/>
      <c r="F18" s="1371">
        <v>2585.8000000000002</v>
      </c>
      <c r="G18" s="1371"/>
      <c r="H18" s="1371"/>
      <c r="I18" s="147"/>
      <c r="J18" s="1371">
        <v>2593.5</v>
      </c>
      <c r="K18" s="1371"/>
      <c r="L18" s="1371"/>
      <c r="M18" s="147"/>
      <c r="N18" s="1371">
        <v>2606.1</v>
      </c>
      <c r="O18" s="1371"/>
      <c r="P18" s="1371"/>
      <c r="Q18" s="147"/>
      <c r="R18" s="1371">
        <v>2607.1999999999998</v>
      </c>
      <c r="S18" s="1371"/>
      <c r="T18" s="1371"/>
      <c r="U18" s="147"/>
      <c r="V18" s="1372">
        <v>2582</v>
      </c>
      <c r="W18" s="1372"/>
      <c r="X18" s="1372"/>
      <c r="Y18" s="780"/>
      <c r="Z18" s="4"/>
    </row>
    <row r="19" spans="1:32" ht="19.5" customHeight="1">
      <c r="A19" s="4"/>
      <c r="B19" s="465"/>
      <c r="C19" s="149" t="s">
        <v>201</v>
      </c>
      <c r="D19" s="20"/>
      <c r="E19" s="8"/>
      <c r="F19" s="1371">
        <v>441.4</v>
      </c>
      <c r="G19" s="1371"/>
      <c r="H19" s="1371"/>
      <c r="I19" s="147"/>
      <c r="J19" s="1371">
        <v>426.7</v>
      </c>
      <c r="K19" s="1371"/>
      <c r="L19" s="1371"/>
      <c r="M19" s="147"/>
      <c r="N19" s="1371">
        <v>421.3</v>
      </c>
      <c r="O19" s="1371"/>
      <c r="P19" s="1371"/>
      <c r="Q19" s="147"/>
      <c r="R19" s="1371">
        <v>449.1</v>
      </c>
      <c r="S19" s="1371"/>
      <c r="T19" s="1371"/>
      <c r="U19" s="147"/>
      <c r="V19" s="1372">
        <v>412.2</v>
      </c>
      <c r="W19" s="1372"/>
      <c r="X19" s="1372"/>
      <c r="Y19" s="780"/>
      <c r="Z19" s="4"/>
    </row>
    <row r="20" spans="1:32" ht="14.25" customHeight="1">
      <c r="A20" s="4"/>
      <c r="B20" s="465"/>
      <c r="C20" s="149" t="s">
        <v>202</v>
      </c>
      <c r="D20" s="20"/>
      <c r="E20" s="8"/>
      <c r="F20" s="1371">
        <v>2844</v>
      </c>
      <c r="G20" s="1371"/>
      <c r="H20" s="1371"/>
      <c r="I20" s="147"/>
      <c r="J20" s="1371">
        <v>2823.7</v>
      </c>
      <c r="K20" s="1371"/>
      <c r="L20" s="1371"/>
      <c r="M20" s="147"/>
      <c r="N20" s="1371">
        <v>2818.4</v>
      </c>
      <c r="O20" s="1371"/>
      <c r="P20" s="1371"/>
      <c r="Q20" s="147"/>
      <c r="R20" s="1371">
        <v>2792.4</v>
      </c>
      <c r="S20" s="1371"/>
      <c r="T20" s="1371"/>
      <c r="U20" s="147"/>
      <c r="V20" s="1372">
        <v>2779.6</v>
      </c>
      <c r="W20" s="1372"/>
      <c r="X20" s="1372"/>
      <c r="Y20" s="780"/>
      <c r="Z20" s="4"/>
    </row>
    <row r="21" spans="1:32" ht="14.25" customHeight="1">
      <c r="A21" s="4"/>
      <c r="B21" s="465"/>
      <c r="C21" s="149" t="s">
        <v>203</v>
      </c>
      <c r="D21" s="20"/>
      <c r="E21" s="8"/>
      <c r="F21" s="1371">
        <v>2221.1</v>
      </c>
      <c r="G21" s="1371"/>
      <c r="H21" s="1371"/>
      <c r="I21" s="147"/>
      <c r="J21" s="1371">
        <v>2231.4</v>
      </c>
      <c r="K21" s="1371"/>
      <c r="L21" s="1371"/>
      <c r="M21" s="147"/>
      <c r="N21" s="1371">
        <v>2275.5</v>
      </c>
      <c r="O21" s="1371"/>
      <c r="P21" s="1371"/>
      <c r="Q21" s="147"/>
      <c r="R21" s="1371">
        <v>2285.6999999999998</v>
      </c>
      <c r="S21" s="1371"/>
      <c r="T21" s="1371"/>
      <c r="U21" s="147"/>
      <c r="V21" s="1372">
        <v>2263.1999999999998</v>
      </c>
      <c r="W21" s="1372"/>
      <c r="X21" s="1372"/>
      <c r="Y21" s="780"/>
      <c r="Z21" s="4"/>
    </row>
    <row r="22" spans="1:32" s="302" customFormat="1" ht="19.5" customHeight="1">
      <c r="A22" s="288"/>
      <c r="B22" s="838"/>
      <c r="C22" s="1360" t="s">
        <v>551</v>
      </c>
      <c r="D22" s="1360"/>
      <c r="E22" s="442"/>
      <c r="F22" s="1373">
        <v>60.9</v>
      </c>
      <c r="G22" s="1373"/>
      <c r="H22" s="1373"/>
      <c r="I22" s="839"/>
      <c r="J22" s="1373">
        <v>60.8</v>
      </c>
      <c r="K22" s="1373"/>
      <c r="L22" s="1373"/>
      <c r="M22" s="839"/>
      <c r="N22" s="1373">
        <v>61.2</v>
      </c>
      <c r="O22" s="1373"/>
      <c r="P22" s="1373"/>
      <c r="Q22" s="839"/>
      <c r="R22" s="1373">
        <v>61.3</v>
      </c>
      <c r="S22" s="1373"/>
      <c r="T22" s="1373"/>
      <c r="U22" s="839"/>
      <c r="V22" s="1374">
        <v>60.5</v>
      </c>
      <c r="W22" s="1374"/>
      <c r="X22" s="1374"/>
      <c r="Y22" s="303"/>
      <c r="Z22" s="288"/>
    </row>
    <row r="23" spans="1:32" ht="14.25" customHeight="1">
      <c r="A23" s="4"/>
      <c r="B23" s="465"/>
      <c r="C23" s="149" t="s">
        <v>81</v>
      </c>
      <c r="D23" s="20"/>
      <c r="E23" s="8"/>
      <c r="F23" s="1371">
        <v>67.400000000000006</v>
      </c>
      <c r="G23" s="1371"/>
      <c r="H23" s="1371"/>
      <c r="I23" s="146"/>
      <c r="J23" s="1371">
        <v>66.900000000000006</v>
      </c>
      <c r="K23" s="1371"/>
      <c r="L23" s="1371"/>
      <c r="M23" s="146"/>
      <c r="N23" s="1371">
        <v>67.400000000000006</v>
      </c>
      <c r="O23" s="1371"/>
      <c r="P23" s="1371"/>
      <c r="Q23" s="146"/>
      <c r="R23" s="1371">
        <v>67.7</v>
      </c>
      <c r="S23" s="1371"/>
      <c r="T23" s="1371"/>
      <c r="U23" s="146"/>
      <c r="V23" s="1372">
        <v>66.599999999999994</v>
      </c>
      <c r="W23" s="1372"/>
      <c r="X23" s="1372"/>
      <c r="Y23" s="780"/>
      <c r="Z23" s="4"/>
    </row>
    <row r="24" spans="1:32" ht="14.25" customHeight="1">
      <c r="A24" s="4"/>
      <c r="B24" s="465"/>
      <c r="C24" s="149" t="s">
        <v>80</v>
      </c>
      <c r="D24" s="20"/>
      <c r="E24" s="8"/>
      <c r="F24" s="1371">
        <v>54.8</v>
      </c>
      <c r="G24" s="1371"/>
      <c r="H24" s="1371"/>
      <c r="I24" s="146"/>
      <c r="J24" s="1371">
        <v>55.2</v>
      </c>
      <c r="K24" s="1371"/>
      <c r="L24" s="1371"/>
      <c r="M24" s="146"/>
      <c r="N24" s="1371">
        <v>55.5</v>
      </c>
      <c r="O24" s="1371"/>
      <c r="P24" s="1371"/>
      <c r="Q24" s="146"/>
      <c r="R24" s="1371">
        <v>55.5</v>
      </c>
      <c r="S24" s="1371"/>
      <c r="T24" s="1371"/>
      <c r="U24" s="146"/>
      <c r="V24" s="1372">
        <v>55</v>
      </c>
      <c r="W24" s="1372"/>
      <c r="X24" s="1372"/>
      <c r="Y24" s="780"/>
      <c r="Z24" s="4"/>
    </row>
    <row r="25" spans="1:32" ht="19.5" customHeight="1">
      <c r="A25" s="4"/>
      <c r="B25" s="465"/>
      <c r="C25" s="149" t="s">
        <v>217</v>
      </c>
      <c r="D25" s="20"/>
      <c r="E25" s="8"/>
      <c r="F25" s="1371">
        <v>73.7</v>
      </c>
      <c r="G25" s="1371"/>
      <c r="H25" s="1371"/>
      <c r="I25" s="146"/>
      <c r="J25" s="1371">
        <v>73.8</v>
      </c>
      <c r="K25" s="1371"/>
      <c r="L25" s="1371"/>
      <c r="M25" s="146"/>
      <c r="N25" s="1371">
        <v>74.099999999999994</v>
      </c>
      <c r="O25" s="1371"/>
      <c r="P25" s="1371"/>
      <c r="Q25" s="146"/>
      <c r="R25" s="1371">
        <v>74.3</v>
      </c>
      <c r="S25" s="1371"/>
      <c r="T25" s="1371"/>
      <c r="U25" s="146"/>
      <c r="V25" s="1372">
        <v>73.599999999999994</v>
      </c>
      <c r="W25" s="1372"/>
      <c r="X25" s="1372"/>
      <c r="Y25" s="780"/>
      <c r="Z25" s="4"/>
    </row>
    <row r="26" spans="1:32" ht="14.25" customHeight="1">
      <c r="A26" s="4"/>
      <c r="B26" s="465"/>
      <c r="C26" s="149" t="s">
        <v>201</v>
      </c>
      <c r="D26" s="20"/>
      <c r="E26" s="8"/>
      <c r="F26" s="1371">
        <v>38.9</v>
      </c>
      <c r="G26" s="1371"/>
      <c r="H26" s="1371"/>
      <c r="I26" s="146"/>
      <c r="J26" s="1371">
        <v>37.5</v>
      </c>
      <c r="K26" s="1371"/>
      <c r="L26" s="1371"/>
      <c r="M26" s="146"/>
      <c r="N26" s="1371">
        <v>37.200000000000003</v>
      </c>
      <c r="O26" s="1371"/>
      <c r="P26" s="1371"/>
      <c r="Q26" s="146"/>
      <c r="R26" s="1371">
        <v>39.9</v>
      </c>
      <c r="S26" s="1371"/>
      <c r="T26" s="1371"/>
      <c r="U26" s="146"/>
      <c r="V26" s="1372">
        <v>36.799999999999997</v>
      </c>
      <c r="W26" s="1372"/>
      <c r="X26" s="1372"/>
      <c r="Y26" s="780"/>
      <c r="Z26" s="4"/>
    </row>
    <row r="27" spans="1:32" ht="14.25" customHeight="1">
      <c r="A27" s="4"/>
      <c r="B27" s="465"/>
      <c r="C27" s="149" t="s">
        <v>202</v>
      </c>
      <c r="D27" s="8"/>
      <c r="E27" s="8"/>
      <c r="F27" s="1369">
        <v>90.4</v>
      </c>
      <c r="G27" s="1369"/>
      <c r="H27" s="1369"/>
      <c r="I27" s="146"/>
      <c r="J27" s="1369">
        <v>90.8</v>
      </c>
      <c r="K27" s="1369"/>
      <c r="L27" s="1369"/>
      <c r="M27" s="146"/>
      <c r="N27" s="1369">
        <v>90.9</v>
      </c>
      <c r="O27" s="1369"/>
      <c r="P27" s="1369"/>
      <c r="Q27" s="146"/>
      <c r="R27" s="1369">
        <v>90.3</v>
      </c>
      <c r="S27" s="1369"/>
      <c r="T27" s="1369"/>
      <c r="U27" s="146"/>
      <c r="V27" s="1370">
        <v>90.2</v>
      </c>
      <c r="W27" s="1370"/>
      <c r="X27" s="1370"/>
      <c r="Y27" s="780"/>
      <c r="Z27" s="4"/>
    </row>
    <row r="28" spans="1:32" ht="14.25" customHeight="1">
      <c r="A28" s="4"/>
      <c r="B28" s="465"/>
      <c r="C28" s="149" t="s">
        <v>203</v>
      </c>
      <c r="D28" s="8"/>
      <c r="E28" s="8"/>
      <c r="F28" s="1369">
        <v>46.6</v>
      </c>
      <c r="G28" s="1369"/>
      <c r="H28" s="1369"/>
      <c r="I28" s="146"/>
      <c r="J28" s="1369">
        <v>46.8</v>
      </c>
      <c r="K28" s="1369"/>
      <c r="L28" s="1369"/>
      <c r="M28" s="146"/>
      <c r="N28" s="1369">
        <v>47.6</v>
      </c>
      <c r="O28" s="1369"/>
      <c r="P28" s="1369"/>
      <c r="Q28" s="146"/>
      <c r="R28" s="1369">
        <v>47.7</v>
      </c>
      <c r="S28" s="1369"/>
      <c r="T28" s="1369"/>
      <c r="U28" s="146"/>
      <c r="V28" s="1370">
        <v>47.1</v>
      </c>
      <c r="W28" s="1370"/>
      <c r="X28" s="1370"/>
      <c r="Y28" s="780"/>
      <c r="Z28" s="4"/>
    </row>
    <row r="29" spans="1:32" ht="13.5" customHeight="1">
      <c r="A29" s="4"/>
      <c r="B29" s="465"/>
      <c r="C29" s="148" t="s">
        <v>220</v>
      </c>
      <c r="D29" s="8"/>
      <c r="E29" s="146"/>
      <c r="F29" s="146"/>
      <c r="G29" s="146"/>
      <c r="H29" s="146"/>
      <c r="I29" s="840"/>
      <c r="J29" s="146"/>
      <c r="K29" s="146"/>
      <c r="L29" s="146"/>
      <c r="M29" s="146"/>
      <c r="N29" s="146"/>
      <c r="O29" s="146"/>
      <c r="P29" s="146"/>
      <c r="Q29" s="146"/>
      <c r="R29" s="146"/>
      <c r="S29" s="146"/>
      <c r="T29" s="146"/>
      <c r="U29" s="146"/>
      <c r="V29" s="146"/>
      <c r="W29" s="146"/>
      <c r="X29" s="146"/>
      <c r="Y29" s="780"/>
      <c r="Z29" s="4"/>
    </row>
    <row r="30" spans="1:32" ht="10.5" customHeight="1" thickBot="1">
      <c r="A30" s="4"/>
      <c r="B30" s="465"/>
      <c r="C30" s="444"/>
      <c r="D30" s="780"/>
      <c r="E30" s="780"/>
      <c r="F30" s="780"/>
      <c r="G30" s="780"/>
      <c r="H30" s="780"/>
      <c r="I30" s="780"/>
      <c r="J30" s="780"/>
      <c r="K30" s="780"/>
      <c r="L30" s="780"/>
      <c r="M30" s="780"/>
      <c r="N30" s="780"/>
      <c r="O30" s="780"/>
      <c r="P30" s="780"/>
      <c r="Q30" s="780"/>
      <c r="R30" s="780"/>
      <c r="S30" s="780"/>
      <c r="T30" s="780"/>
      <c r="U30" s="780"/>
      <c r="V30" s="1363"/>
      <c r="W30" s="1363"/>
      <c r="X30" s="1363"/>
      <c r="Y30" s="780"/>
      <c r="Z30" s="4"/>
      <c r="AA30" s="841"/>
      <c r="AC30" s="841"/>
      <c r="AD30" s="841"/>
      <c r="AE30" s="841"/>
      <c r="AF30" s="841"/>
    </row>
    <row r="31" spans="1:32" s="12" customFormat="1" ht="13.5" customHeight="1" thickBot="1">
      <c r="A31" s="11"/>
      <c r="B31" s="464"/>
      <c r="C31" s="833" t="s">
        <v>552</v>
      </c>
      <c r="D31" s="834"/>
      <c r="E31" s="834"/>
      <c r="F31" s="834"/>
      <c r="G31" s="834"/>
      <c r="H31" s="834"/>
      <c r="I31" s="834"/>
      <c r="J31" s="834"/>
      <c r="K31" s="834"/>
      <c r="L31" s="834"/>
      <c r="M31" s="834"/>
      <c r="N31" s="834"/>
      <c r="O31" s="834"/>
      <c r="P31" s="834"/>
      <c r="Q31" s="834"/>
      <c r="R31" s="834"/>
      <c r="S31" s="834"/>
      <c r="T31" s="834"/>
      <c r="U31" s="834"/>
      <c r="V31" s="834"/>
      <c r="W31" s="834"/>
      <c r="X31" s="835"/>
      <c r="Y31" s="780"/>
      <c r="Z31" s="11"/>
    </row>
    <row r="32" spans="1:32" s="12" customFormat="1" ht="6" customHeight="1">
      <c r="A32" s="11"/>
      <c r="B32" s="464"/>
      <c r="C32" s="1364" t="s">
        <v>204</v>
      </c>
      <c r="D32" s="1364"/>
      <c r="E32" s="19"/>
      <c r="F32" s="19"/>
      <c r="G32" s="19"/>
      <c r="H32" s="19"/>
      <c r="I32" s="19"/>
      <c r="J32" s="19"/>
      <c r="K32" s="19"/>
      <c r="L32" s="19"/>
      <c r="M32" s="19"/>
      <c r="N32" s="19"/>
      <c r="O32" s="19"/>
      <c r="P32" s="19"/>
      <c r="Q32" s="19"/>
      <c r="R32" s="19"/>
      <c r="S32" s="19"/>
      <c r="T32" s="19"/>
      <c r="U32" s="19"/>
      <c r="V32" s="19"/>
      <c r="W32" s="19"/>
      <c r="X32" s="19"/>
      <c r="Y32" s="780"/>
      <c r="Z32" s="11"/>
    </row>
    <row r="33" spans="1:26" ht="13.5" customHeight="1">
      <c r="A33" s="4"/>
      <c r="B33" s="465"/>
      <c r="C33" s="1364"/>
      <c r="D33" s="1364"/>
      <c r="E33" s="18"/>
      <c r="F33" s="1365">
        <v>2011</v>
      </c>
      <c r="G33" s="1365"/>
      <c r="H33" s="1365"/>
      <c r="I33" s="307"/>
      <c r="J33" s="1366">
        <v>2012</v>
      </c>
      <c r="K33" s="1366"/>
      <c r="L33" s="1366"/>
      <c r="M33" s="1366"/>
      <c r="N33" s="1366"/>
      <c r="O33" s="1366"/>
      <c r="P33" s="1366"/>
      <c r="Q33" s="1366"/>
      <c r="R33" s="1366"/>
      <c r="S33" s="1366"/>
      <c r="T33" s="1366"/>
      <c r="U33" s="1366"/>
      <c r="V33" s="1366"/>
      <c r="W33" s="1366"/>
      <c r="X33" s="1366"/>
      <c r="Y33" s="780"/>
      <c r="Z33" s="4"/>
    </row>
    <row r="34" spans="1:26">
      <c r="A34" s="4"/>
      <c r="B34" s="465"/>
      <c r="C34" s="786"/>
      <c r="D34" s="786"/>
      <c r="E34" s="848"/>
      <c r="F34" s="1367" t="str">
        <f>+F7</f>
        <v>4.º trimestre</v>
      </c>
      <c r="G34" s="1367"/>
      <c r="H34" s="1367"/>
      <c r="I34" s="147"/>
      <c r="J34" s="1368" t="str">
        <f>+J7</f>
        <v>1.º trimestre</v>
      </c>
      <c r="K34" s="1368"/>
      <c r="L34" s="1368"/>
      <c r="M34" s="782"/>
      <c r="N34" s="1368" t="str">
        <f>+N7</f>
        <v>2.º trimestre</v>
      </c>
      <c r="O34" s="1368"/>
      <c r="P34" s="1368"/>
      <c r="Q34" s="782"/>
      <c r="R34" s="1368" t="str">
        <f>+R7</f>
        <v>3.º trimestre</v>
      </c>
      <c r="S34" s="1368"/>
      <c r="T34" s="1368"/>
      <c r="U34" s="782"/>
      <c r="V34" s="1368" t="str">
        <f>+V7</f>
        <v>4.º trimestre</v>
      </c>
      <c r="W34" s="1368"/>
      <c r="X34" s="1368"/>
      <c r="Y34" s="780"/>
      <c r="Z34" s="4"/>
    </row>
    <row r="35" spans="1:26">
      <c r="A35" s="4"/>
      <c r="B35" s="465"/>
      <c r="C35" s="786"/>
      <c r="D35" s="786"/>
      <c r="E35" s="848"/>
      <c r="F35" s="775" t="s">
        <v>205</v>
      </c>
      <c r="G35" s="843"/>
      <c r="H35" s="775" t="s">
        <v>136</v>
      </c>
      <c r="I35" s="782"/>
      <c r="J35" s="774" t="s">
        <v>205</v>
      </c>
      <c r="K35" s="843"/>
      <c r="L35" s="775" t="s">
        <v>136</v>
      </c>
      <c r="M35" s="401"/>
      <c r="N35" s="775" t="s">
        <v>205</v>
      </c>
      <c r="O35" s="843"/>
      <c r="P35" s="775" t="s">
        <v>136</v>
      </c>
      <c r="Q35" s="844"/>
      <c r="R35" s="774" t="s">
        <v>205</v>
      </c>
      <c r="S35" s="843"/>
      <c r="T35" s="774" t="s">
        <v>136</v>
      </c>
      <c r="U35" s="146"/>
      <c r="V35" s="774" t="s">
        <v>205</v>
      </c>
      <c r="W35" s="843"/>
      <c r="X35" s="774" t="s">
        <v>136</v>
      </c>
      <c r="Y35" s="780"/>
      <c r="Z35" s="4"/>
    </row>
    <row r="36" spans="1:26" ht="3" customHeight="1">
      <c r="A36" s="4"/>
      <c r="B36" s="465"/>
      <c r="C36" s="786"/>
      <c r="D36" s="786"/>
      <c r="E36" s="848"/>
      <c r="F36" s="782"/>
      <c r="G36" s="782"/>
      <c r="H36" s="782"/>
      <c r="I36" s="871"/>
      <c r="J36" s="782"/>
      <c r="K36" s="782"/>
      <c r="L36" s="782"/>
      <c r="M36" s="872"/>
      <c r="N36" s="782"/>
      <c r="O36" s="782"/>
      <c r="P36" s="782"/>
      <c r="Q36" s="315"/>
      <c r="R36" s="771"/>
      <c r="S36" s="315"/>
      <c r="T36" s="782"/>
      <c r="U36" s="315"/>
      <c r="V36" s="771"/>
      <c r="W36" s="315"/>
      <c r="X36" s="782"/>
      <c r="Y36" s="780"/>
      <c r="Z36" s="4"/>
    </row>
    <row r="37" spans="1:26" ht="12" customHeight="1">
      <c r="A37" s="4"/>
      <c r="B37" s="465"/>
      <c r="C37" s="1360" t="s">
        <v>2</v>
      </c>
      <c r="D37" s="1360"/>
      <c r="E37" s="434"/>
      <c r="F37" s="858">
        <v>10653.8</v>
      </c>
      <c r="G37" s="858"/>
      <c r="H37" s="858">
        <v>100</v>
      </c>
      <c r="I37" s="858"/>
      <c r="J37" s="731">
        <v>10606.7</v>
      </c>
      <c r="K37" s="858"/>
      <c r="L37" s="858">
        <v>100</v>
      </c>
      <c r="M37" s="858"/>
      <c r="N37" s="731">
        <v>10600.8</v>
      </c>
      <c r="O37" s="858"/>
      <c r="P37" s="858">
        <v>100</v>
      </c>
      <c r="Q37" s="858"/>
      <c r="R37" s="731">
        <v>10598</v>
      </c>
      <c r="S37" s="858"/>
      <c r="T37" s="858">
        <v>100</v>
      </c>
      <c r="U37" s="858"/>
      <c r="V37" s="731">
        <v>10594.5</v>
      </c>
      <c r="W37" s="858"/>
      <c r="X37" s="858">
        <f>+V37/V37*100</f>
        <v>100</v>
      </c>
      <c r="Y37" s="780"/>
      <c r="Z37" s="4"/>
    </row>
    <row r="38" spans="1:26" ht="12" customHeight="1">
      <c r="A38" s="4"/>
      <c r="B38" s="465"/>
      <c r="C38" s="283"/>
      <c r="D38" s="283" t="s">
        <v>222</v>
      </c>
      <c r="E38" s="848"/>
      <c r="F38" s="859">
        <v>1608.2</v>
      </c>
      <c r="G38" s="859"/>
      <c r="H38" s="859">
        <v>15.1</v>
      </c>
      <c r="I38" s="873"/>
      <c r="J38" s="860">
        <v>1592.8</v>
      </c>
      <c r="K38" s="859"/>
      <c r="L38" s="859">
        <v>15</v>
      </c>
      <c r="M38" s="873"/>
      <c r="N38" s="860">
        <v>1589.7</v>
      </c>
      <c r="O38" s="859"/>
      <c r="P38" s="859">
        <v>15</v>
      </c>
      <c r="Q38" s="873"/>
      <c r="R38" s="860">
        <v>1587.1</v>
      </c>
      <c r="S38" s="859"/>
      <c r="T38" s="859">
        <v>15</v>
      </c>
      <c r="U38" s="873"/>
      <c r="V38" s="860">
        <v>1584.4</v>
      </c>
      <c r="W38" s="859"/>
      <c r="X38" s="859">
        <f>+V38/V$37*100</f>
        <v>15</v>
      </c>
      <c r="Y38" s="780"/>
      <c r="Z38" s="4"/>
    </row>
    <row r="39" spans="1:26" ht="12" customHeight="1">
      <c r="A39" s="4"/>
      <c r="B39" s="465"/>
      <c r="C39" s="283"/>
      <c r="D39" s="283" t="s">
        <v>553</v>
      </c>
      <c r="E39" s="848"/>
      <c r="F39" s="859">
        <v>1951.7</v>
      </c>
      <c r="G39" s="859"/>
      <c r="H39" s="859">
        <v>18.3</v>
      </c>
      <c r="I39" s="873"/>
      <c r="J39" s="860">
        <v>1962.1</v>
      </c>
      <c r="K39" s="859"/>
      <c r="L39" s="859">
        <v>18.5</v>
      </c>
      <c r="M39" s="873"/>
      <c r="N39" s="860">
        <v>1969.2</v>
      </c>
      <c r="O39" s="859"/>
      <c r="P39" s="859">
        <v>18.600000000000001</v>
      </c>
      <c r="Q39" s="873"/>
      <c r="R39" s="860">
        <v>1976.9</v>
      </c>
      <c r="S39" s="859"/>
      <c r="T39" s="859">
        <v>18.7</v>
      </c>
      <c r="U39" s="873"/>
      <c r="V39" s="860">
        <v>1984.4</v>
      </c>
      <c r="W39" s="859"/>
      <c r="X39" s="859">
        <f>+V39/V$37*100</f>
        <v>18.7</v>
      </c>
      <c r="Y39" s="780"/>
      <c r="Z39" s="4"/>
    </row>
    <row r="40" spans="1:26" s="311" customFormat="1" ht="18" customHeight="1">
      <c r="A40" s="309"/>
      <c r="B40" s="471"/>
      <c r="C40" s="283" t="s">
        <v>237</v>
      </c>
      <c r="D40" s="283"/>
      <c r="E40" s="118"/>
      <c r="F40" s="859">
        <v>3747.7</v>
      </c>
      <c r="G40" s="859"/>
      <c r="H40" s="859">
        <v>35.200000000000003</v>
      </c>
      <c r="I40" s="859"/>
      <c r="J40" s="860">
        <v>3726.5</v>
      </c>
      <c r="K40" s="859"/>
      <c r="L40" s="859">
        <v>35.1</v>
      </c>
      <c r="M40" s="859"/>
      <c r="N40" s="860">
        <v>3723.8</v>
      </c>
      <c r="O40" s="859"/>
      <c r="P40" s="859">
        <v>35.1</v>
      </c>
      <c r="Q40" s="859"/>
      <c r="R40" s="860">
        <v>3722.1</v>
      </c>
      <c r="S40" s="859"/>
      <c r="T40" s="859">
        <v>35.1</v>
      </c>
      <c r="U40" s="859"/>
      <c r="V40" s="860">
        <v>3719.7</v>
      </c>
      <c r="W40" s="859"/>
      <c r="X40" s="859">
        <f>+V40/V$37*100</f>
        <v>35.1</v>
      </c>
      <c r="Y40" s="842"/>
      <c r="Z40" s="309"/>
    </row>
    <row r="41" spans="1:26" ht="12" customHeight="1">
      <c r="A41" s="4"/>
      <c r="B41" s="465"/>
      <c r="C41" s="283"/>
      <c r="D41" s="142" t="s">
        <v>222</v>
      </c>
      <c r="E41" s="118"/>
      <c r="F41" s="861">
        <v>562.1</v>
      </c>
      <c r="G41" s="861"/>
      <c r="H41" s="861">
        <v>15</v>
      </c>
      <c r="I41" s="861"/>
      <c r="J41" s="862">
        <v>551.79999999999995</v>
      </c>
      <c r="K41" s="861"/>
      <c r="L41" s="861">
        <v>14.8</v>
      </c>
      <c r="M41" s="861"/>
      <c r="N41" s="862">
        <v>548.79999999999995</v>
      </c>
      <c r="O41" s="861"/>
      <c r="P41" s="861">
        <v>14.7</v>
      </c>
      <c r="Q41" s="861"/>
      <c r="R41" s="862">
        <v>546</v>
      </c>
      <c r="S41" s="861"/>
      <c r="T41" s="861">
        <v>14.7</v>
      </c>
      <c r="U41" s="861"/>
      <c r="V41" s="862">
        <v>543.1</v>
      </c>
      <c r="W41" s="861"/>
      <c r="X41" s="861">
        <f>+V41/V40*100</f>
        <v>14.6</v>
      </c>
      <c r="Y41" s="780"/>
      <c r="Z41" s="4"/>
    </row>
    <row r="42" spans="1:26" ht="12" customHeight="1">
      <c r="A42" s="4"/>
      <c r="B42" s="465"/>
      <c r="C42" s="283"/>
      <c r="D42" s="142" t="s">
        <v>553</v>
      </c>
      <c r="E42" s="118"/>
      <c r="F42" s="861">
        <v>610.9</v>
      </c>
      <c r="G42" s="861"/>
      <c r="H42" s="861">
        <v>16.3</v>
      </c>
      <c r="I42" s="861"/>
      <c r="J42" s="862">
        <v>616.6</v>
      </c>
      <c r="K42" s="861"/>
      <c r="L42" s="861">
        <v>16.5</v>
      </c>
      <c r="M42" s="861"/>
      <c r="N42" s="862">
        <v>619.9</v>
      </c>
      <c r="O42" s="861"/>
      <c r="P42" s="861">
        <v>16.600000000000001</v>
      </c>
      <c r="Q42" s="861"/>
      <c r="R42" s="862">
        <v>623.29999999999995</v>
      </c>
      <c r="S42" s="861"/>
      <c r="T42" s="861">
        <v>16.7</v>
      </c>
      <c r="U42" s="861"/>
      <c r="V42" s="862">
        <v>626.70000000000005</v>
      </c>
      <c r="W42" s="861"/>
      <c r="X42" s="861">
        <f>+V42/V40*100</f>
        <v>16.8</v>
      </c>
      <c r="Y42" s="780"/>
      <c r="Z42" s="4"/>
    </row>
    <row r="43" spans="1:26" s="311" customFormat="1" ht="18" customHeight="1">
      <c r="A43" s="309"/>
      <c r="B43" s="471"/>
      <c r="C43" s="283" t="s">
        <v>238</v>
      </c>
      <c r="D43" s="283"/>
      <c r="E43" s="118"/>
      <c r="F43" s="859">
        <v>2373.9</v>
      </c>
      <c r="G43" s="859"/>
      <c r="H43" s="859">
        <v>22.3</v>
      </c>
      <c r="I43" s="859"/>
      <c r="J43" s="860">
        <v>2361.5</v>
      </c>
      <c r="K43" s="859"/>
      <c r="L43" s="859">
        <v>22.3</v>
      </c>
      <c r="M43" s="859"/>
      <c r="N43" s="860">
        <v>2358.6999999999998</v>
      </c>
      <c r="O43" s="859"/>
      <c r="P43" s="859">
        <v>22.3</v>
      </c>
      <c r="Q43" s="859"/>
      <c r="R43" s="860">
        <v>2356.6999999999998</v>
      </c>
      <c r="S43" s="859"/>
      <c r="T43" s="859">
        <v>22.2</v>
      </c>
      <c r="U43" s="859"/>
      <c r="V43" s="860">
        <v>2354.3000000000002</v>
      </c>
      <c r="W43" s="859"/>
      <c r="X43" s="859">
        <f>+V43/V$37*100</f>
        <v>22.2</v>
      </c>
      <c r="Y43" s="842"/>
      <c r="Z43" s="309"/>
    </row>
    <row r="44" spans="1:26" ht="12" customHeight="1">
      <c r="A44" s="4"/>
      <c r="B44" s="465"/>
      <c r="C44" s="283"/>
      <c r="D44" s="142" t="s">
        <v>222</v>
      </c>
      <c r="E44" s="118"/>
      <c r="F44" s="861">
        <v>322.3</v>
      </c>
      <c r="G44" s="861"/>
      <c r="H44" s="861">
        <v>13.6</v>
      </c>
      <c r="I44" s="861"/>
      <c r="J44" s="862">
        <v>319</v>
      </c>
      <c r="K44" s="861"/>
      <c r="L44" s="861">
        <v>13.5</v>
      </c>
      <c r="M44" s="861"/>
      <c r="N44" s="862">
        <v>318</v>
      </c>
      <c r="O44" s="861"/>
      <c r="P44" s="861">
        <v>13.5</v>
      </c>
      <c r="Q44" s="861"/>
      <c r="R44" s="862">
        <v>317</v>
      </c>
      <c r="S44" s="861"/>
      <c r="T44" s="861">
        <v>13.5</v>
      </c>
      <c r="U44" s="861"/>
      <c r="V44" s="862">
        <v>316</v>
      </c>
      <c r="W44" s="861"/>
      <c r="X44" s="861">
        <f>+V44/V43*100</f>
        <v>13.4</v>
      </c>
      <c r="Y44" s="780"/>
      <c r="Z44" s="4"/>
    </row>
    <row r="45" spans="1:26" ht="12" customHeight="1">
      <c r="A45" s="4"/>
      <c r="B45" s="465"/>
      <c r="C45" s="283"/>
      <c r="D45" s="142" t="s">
        <v>553</v>
      </c>
      <c r="E45" s="118"/>
      <c r="F45" s="861">
        <v>496.4</v>
      </c>
      <c r="G45" s="861"/>
      <c r="H45" s="861">
        <v>20.9</v>
      </c>
      <c r="I45" s="861"/>
      <c r="J45" s="862">
        <v>499.3</v>
      </c>
      <c r="K45" s="861"/>
      <c r="L45" s="861">
        <v>21.1</v>
      </c>
      <c r="M45" s="861"/>
      <c r="N45" s="862">
        <v>500.1</v>
      </c>
      <c r="O45" s="861"/>
      <c r="P45" s="861">
        <v>21.2</v>
      </c>
      <c r="Q45" s="861"/>
      <c r="R45" s="862">
        <v>501.1</v>
      </c>
      <c r="S45" s="861"/>
      <c r="T45" s="861">
        <v>21.3</v>
      </c>
      <c r="U45" s="861"/>
      <c r="V45" s="862">
        <v>501.9</v>
      </c>
      <c r="W45" s="861"/>
      <c r="X45" s="861">
        <f>+V45/V43*100</f>
        <v>21.3</v>
      </c>
      <c r="Y45" s="780"/>
      <c r="Z45" s="4"/>
    </row>
    <row r="46" spans="1:26" s="311" customFormat="1" ht="18" customHeight="1">
      <c r="A46" s="309"/>
      <c r="B46" s="471"/>
      <c r="C46" s="283" t="s">
        <v>68</v>
      </c>
      <c r="D46" s="283"/>
      <c r="E46" s="118"/>
      <c r="F46" s="859">
        <v>2852</v>
      </c>
      <c r="G46" s="859"/>
      <c r="H46" s="859">
        <v>26.8</v>
      </c>
      <c r="I46" s="859"/>
      <c r="J46" s="860">
        <v>2844.7</v>
      </c>
      <c r="K46" s="859"/>
      <c r="L46" s="859">
        <v>26.8</v>
      </c>
      <c r="M46" s="859"/>
      <c r="N46" s="860">
        <v>2845.7</v>
      </c>
      <c r="O46" s="859"/>
      <c r="P46" s="859">
        <v>26.8</v>
      </c>
      <c r="Q46" s="859"/>
      <c r="R46" s="860">
        <v>2847.5</v>
      </c>
      <c r="S46" s="859"/>
      <c r="T46" s="859">
        <v>26.9</v>
      </c>
      <c r="U46" s="859"/>
      <c r="V46" s="860">
        <v>2849.3</v>
      </c>
      <c r="W46" s="859"/>
      <c r="X46" s="859">
        <f>+V46/V$37*100</f>
        <v>26.9</v>
      </c>
      <c r="Y46" s="842"/>
      <c r="Z46" s="309"/>
    </row>
    <row r="47" spans="1:26" ht="12" customHeight="1">
      <c r="A47" s="4"/>
      <c r="B47" s="465"/>
      <c r="C47" s="283"/>
      <c r="D47" s="142" t="s">
        <v>222</v>
      </c>
      <c r="E47" s="118"/>
      <c r="F47" s="861">
        <v>467.1</v>
      </c>
      <c r="G47" s="861"/>
      <c r="H47" s="861">
        <v>16.399999999999999</v>
      </c>
      <c r="I47" s="861"/>
      <c r="J47" s="862">
        <v>466.5</v>
      </c>
      <c r="K47" s="861"/>
      <c r="L47" s="861">
        <v>16.399999999999999</v>
      </c>
      <c r="M47" s="861"/>
      <c r="N47" s="862">
        <v>467.6</v>
      </c>
      <c r="O47" s="861"/>
      <c r="P47" s="861">
        <v>16.399999999999999</v>
      </c>
      <c r="Q47" s="861"/>
      <c r="R47" s="862">
        <v>468.9</v>
      </c>
      <c r="S47" s="861"/>
      <c r="T47" s="861">
        <v>16.5</v>
      </c>
      <c r="U47" s="861"/>
      <c r="V47" s="862">
        <v>470.2</v>
      </c>
      <c r="W47" s="861"/>
      <c r="X47" s="861">
        <f>+V47/V46*100</f>
        <v>16.5</v>
      </c>
      <c r="Y47" s="780"/>
      <c r="Z47" s="4"/>
    </row>
    <row r="48" spans="1:26" ht="12" customHeight="1">
      <c r="A48" s="4"/>
      <c r="B48" s="465"/>
      <c r="C48" s="283"/>
      <c r="D48" s="142" t="s">
        <v>553</v>
      </c>
      <c r="E48" s="118"/>
      <c r="F48" s="861">
        <v>522.79999999999995</v>
      </c>
      <c r="G48" s="861"/>
      <c r="H48" s="861">
        <v>18.3</v>
      </c>
      <c r="I48" s="861"/>
      <c r="J48" s="862">
        <v>525.6</v>
      </c>
      <c r="K48" s="861"/>
      <c r="L48" s="861">
        <v>18.5</v>
      </c>
      <c r="M48" s="861"/>
      <c r="N48" s="862">
        <v>528.70000000000005</v>
      </c>
      <c r="O48" s="861"/>
      <c r="P48" s="861">
        <v>18.600000000000001</v>
      </c>
      <c r="Q48" s="861"/>
      <c r="R48" s="862">
        <v>531.9</v>
      </c>
      <c r="S48" s="861"/>
      <c r="T48" s="861">
        <v>18.7</v>
      </c>
      <c r="U48" s="861"/>
      <c r="V48" s="862">
        <v>535.20000000000005</v>
      </c>
      <c r="W48" s="861"/>
      <c r="X48" s="861">
        <f>+V48/V46*100</f>
        <v>18.8</v>
      </c>
      <c r="Y48" s="780"/>
      <c r="Z48" s="4"/>
    </row>
    <row r="49" spans="1:26" s="311" customFormat="1" ht="18" customHeight="1">
      <c r="A49" s="309"/>
      <c r="B49" s="471"/>
      <c r="C49" s="283" t="s">
        <v>240</v>
      </c>
      <c r="D49" s="283"/>
      <c r="E49" s="118"/>
      <c r="F49" s="859">
        <v>746.3</v>
      </c>
      <c r="G49" s="859"/>
      <c r="H49" s="859">
        <v>7</v>
      </c>
      <c r="I49" s="859"/>
      <c r="J49" s="860">
        <v>742.3</v>
      </c>
      <c r="K49" s="859"/>
      <c r="L49" s="859">
        <v>7</v>
      </c>
      <c r="M49" s="859"/>
      <c r="N49" s="860">
        <v>740.9</v>
      </c>
      <c r="O49" s="859"/>
      <c r="P49" s="859">
        <v>7</v>
      </c>
      <c r="Q49" s="859"/>
      <c r="R49" s="860">
        <v>739.7</v>
      </c>
      <c r="S49" s="859"/>
      <c r="T49" s="859">
        <v>7</v>
      </c>
      <c r="U49" s="859"/>
      <c r="V49" s="860">
        <v>738.6</v>
      </c>
      <c r="W49" s="859"/>
      <c r="X49" s="859">
        <f>+V49/V$37*100</f>
        <v>7</v>
      </c>
      <c r="Y49" s="842"/>
      <c r="Z49" s="309"/>
    </row>
    <row r="50" spans="1:26" ht="12" customHeight="1">
      <c r="A50" s="4"/>
      <c r="B50" s="465"/>
      <c r="C50" s="283"/>
      <c r="D50" s="142" t="s">
        <v>222</v>
      </c>
      <c r="E50" s="118"/>
      <c r="F50" s="861">
        <v>99.7</v>
      </c>
      <c r="G50" s="861"/>
      <c r="H50" s="861">
        <v>13.4</v>
      </c>
      <c r="I50" s="861"/>
      <c r="J50" s="862">
        <v>99.2</v>
      </c>
      <c r="K50" s="861"/>
      <c r="L50" s="861">
        <v>13.4</v>
      </c>
      <c r="M50" s="861"/>
      <c r="N50" s="862">
        <v>99.1</v>
      </c>
      <c r="O50" s="861"/>
      <c r="P50" s="861">
        <v>13.4</v>
      </c>
      <c r="Q50" s="861"/>
      <c r="R50" s="862">
        <v>99</v>
      </c>
      <c r="S50" s="861"/>
      <c r="T50" s="861">
        <v>13.4</v>
      </c>
      <c r="U50" s="861"/>
      <c r="V50" s="862">
        <v>99</v>
      </c>
      <c r="W50" s="861"/>
      <c r="X50" s="861">
        <f>+V50/V49*100</f>
        <v>13.4</v>
      </c>
      <c r="Y50" s="780"/>
      <c r="Z50" s="4"/>
    </row>
    <row r="51" spans="1:26" ht="12" customHeight="1">
      <c r="A51" s="4"/>
      <c r="B51" s="465"/>
      <c r="C51" s="283"/>
      <c r="D51" s="142" t="s">
        <v>553</v>
      </c>
      <c r="E51" s="118"/>
      <c r="F51" s="861">
        <v>172.9</v>
      </c>
      <c r="G51" s="861"/>
      <c r="H51" s="861">
        <v>23.2</v>
      </c>
      <c r="I51" s="861"/>
      <c r="J51" s="862">
        <v>172</v>
      </c>
      <c r="K51" s="861"/>
      <c r="L51" s="861">
        <v>23.2</v>
      </c>
      <c r="M51" s="861"/>
      <c r="N51" s="862">
        <v>171.8</v>
      </c>
      <c r="O51" s="861"/>
      <c r="P51" s="861">
        <v>23.2</v>
      </c>
      <c r="Q51" s="861"/>
      <c r="R51" s="862">
        <v>171.6</v>
      </c>
      <c r="S51" s="861"/>
      <c r="T51" s="861">
        <v>23.2</v>
      </c>
      <c r="U51" s="861"/>
      <c r="V51" s="862">
        <v>171.5</v>
      </c>
      <c r="W51" s="861"/>
      <c r="X51" s="861">
        <f>+V51/V49*100</f>
        <v>23.2</v>
      </c>
      <c r="Y51" s="780"/>
      <c r="Z51" s="4"/>
    </row>
    <row r="52" spans="1:26" s="311" customFormat="1" ht="18" customHeight="1">
      <c r="A52" s="309"/>
      <c r="B52" s="471"/>
      <c r="C52" s="283" t="s">
        <v>241</v>
      </c>
      <c r="D52" s="283"/>
      <c r="E52" s="118"/>
      <c r="F52" s="859">
        <v>439.6</v>
      </c>
      <c r="G52" s="859"/>
      <c r="H52" s="859">
        <v>4.0999999999999996</v>
      </c>
      <c r="I52" s="859"/>
      <c r="J52" s="860">
        <v>438</v>
      </c>
      <c r="K52" s="859"/>
      <c r="L52" s="859">
        <v>4.0999999999999996</v>
      </c>
      <c r="M52" s="859"/>
      <c r="N52" s="860">
        <v>438.1</v>
      </c>
      <c r="O52" s="859"/>
      <c r="P52" s="859">
        <v>4.0999999999999996</v>
      </c>
      <c r="Q52" s="859"/>
      <c r="R52" s="860">
        <v>438.3</v>
      </c>
      <c r="S52" s="859"/>
      <c r="T52" s="859">
        <v>4.0999999999999996</v>
      </c>
      <c r="U52" s="859"/>
      <c r="V52" s="860">
        <v>438.5</v>
      </c>
      <c r="W52" s="859"/>
      <c r="X52" s="859">
        <f>+V52/V$37*100</f>
        <v>4.0999999999999996</v>
      </c>
      <c r="Y52" s="842"/>
      <c r="Z52" s="309"/>
    </row>
    <row r="53" spans="1:26" ht="12" customHeight="1">
      <c r="A53" s="4"/>
      <c r="B53" s="465"/>
      <c r="C53" s="283"/>
      <c r="D53" s="142" t="s">
        <v>222</v>
      </c>
      <c r="E53" s="118"/>
      <c r="F53" s="861">
        <v>70.5</v>
      </c>
      <c r="G53" s="861"/>
      <c r="H53" s="861">
        <v>16</v>
      </c>
      <c r="I53" s="861"/>
      <c r="J53" s="862">
        <v>69.8</v>
      </c>
      <c r="K53" s="861"/>
      <c r="L53" s="861">
        <v>15.9</v>
      </c>
      <c r="M53" s="861"/>
      <c r="N53" s="862">
        <v>70</v>
      </c>
      <c r="O53" s="861"/>
      <c r="P53" s="861">
        <v>16</v>
      </c>
      <c r="Q53" s="861"/>
      <c r="R53" s="862">
        <v>70.2</v>
      </c>
      <c r="S53" s="861"/>
      <c r="T53" s="861">
        <v>16</v>
      </c>
      <c r="U53" s="861"/>
      <c r="V53" s="862">
        <v>70.5</v>
      </c>
      <c r="W53" s="861"/>
      <c r="X53" s="861">
        <f>+V53/V52*100</f>
        <v>16.100000000000001</v>
      </c>
      <c r="Y53" s="780"/>
      <c r="Z53" s="4"/>
    </row>
    <row r="54" spans="1:26" ht="12" customHeight="1">
      <c r="A54" s="4"/>
      <c r="B54" s="465"/>
      <c r="C54" s="283"/>
      <c r="D54" s="142" t="s">
        <v>553</v>
      </c>
      <c r="E54" s="118"/>
      <c r="F54" s="861">
        <v>85.3</v>
      </c>
      <c r="G54" s="861"/>
      <c r="H54" s="861">
        <v>19.399999999999999</v>
      </c>
      <c r="I54" s="861"/>
      <c r="J54" s="862">
        <v>85.2</v>
      </c>
      <c r="K54" s="861"/>
      <c r="L54" s="861">
        <v>19.5</v>
      </c>
      <c r="M54" s="861"/>
      <c r="N54" s="862">
        <v>85.4</v>
      </c>
      <c r="O54" s="861"/>
      <c r="P54" s="861">
        <v>19.5</v>
      </c>
      <c r="Q54" s="861"/>
      <c r="R54" s="862">
        <v>85.5</v>
      </c>
      <c r="S54" s="861"/>
      <c r="T54" s="861">
        <v>19.5</v>
      </c>
      <c r="U54" s="861"/>
      <c r="V54" s="862">
        <v>85.7</v>
      </c>
      <c r="W54" s="861"/>
      <c r="X54" s="861">
        <f>+V54/V52*100</f>
        <v>19.5</v>
      </c>
      <c r="Y54" s="780"/>
      <c r="Z54" s="4"/>
    </row>
    <row r="55" spans="1:26" s="311" customFormat="1" ht="18" customHeight="1">
      <c r="A55" s="309"/>
      <c r="B55" s="471"/>
      <c r="C55" s="283" t="s">
        <v>167</v>
      </c>
      <c r="D55" s="283"/>
      <c r="E55" s="118"/>
      <c r="F55" s="859">
        <v>246.4</v>
      </c>
      <c r="G55" s="859"/>
      <c r="H55" s="859">
        <v>2.2999999999999998</v>
      </c>
      <c r="I55" s="859"/>
      <c r="J55" s="860">
        <v>246.3</v>
      </c>
      <c r="K55" s="859"/>
      <c r="L55" s="859">
        <v>2.2999999999999998</v>
      </c>
      <c r="M55" s="859"/>
      <c r="N55" s="860">
        <v>246.4</v>
      </c>
      <c r="O55" s="859"/>
      <c r="P55" s="859">
        <v>2.2999999999999998</v>
      </c>
      <c r="Q55" s="859"/>
      <c r="R55" s="860">
        <v>246.5</v>
      </c>
      <c r="S55" s="859"/>
      <c r="T55" s="859">
        <v>2.2999999999999998</v>
      </c>
      <c r="U55" s="859"/>
      <c r="V55" s="860">
        <v>246.7</v>
      </c>
      <c r="W55" s="859"/>
      <c r="X55" s="859">
        <f>+V55/V$37*100</f>
        <v>2.2999999999999998</v>
      </c>
      <c r="Y55" s="842"/>
      <c r="Z55" s="309"/>
    </row>
    <row r="56" spans="1:26" ht="12" customHeight="1">
      <c r="A56" s="4"/>
      <c r="B56" s="465"/>
      <c r="C56" s="283"/>
      <c r="D56" s="142" t="s">
        <v>222</v>
      </c>
      <c r="E56" s="118"/>
      <c r="F56" s="861">
        <v>44.4</v>
      </c>
      <c r="G56" s="861"/>
      <c r="H56" s="861">
        <v>18</v>
      </c>
      <c r="I56" s="861"/>
      <c r="J56" s="862">
        <v>44.2</v>
      </c>
      <c r="K56" s="861"/>
      <c r="L56" s="861">
        <v>17.899999999999999</v>
      </c>
      <c r="M56" s="861"/>
      <c r="N56" s="862">
        <v>44</v>
      </c>
      <c r="O56" s="861"/>
      <c r="P56" s="861">
        <v>17.899999999999999</v>
      </c>
      <c r="Q56" s="861"/>
      <c r="R56" s="862">
        <v>43.9</v>
      </c>
      <c r="S56" s="861"/>
      <c r="T56" s="861">
        <v>17.8</v>
      </c>
      <c r="U56" s="861"/>
      <c r="V56" s="862">
        <v>43.8</v>
      </c>
      <c r="W56" s="861"/>
      <c r="X56" s="861">
        <f>+V56/V55*100</f>
        <v>17.8</v>
      </c>
      <c r="Y56" s="780"/>
      <c r="Z56" s="4"/>
    </row>
    <row r="57" spans="1:26" ht="12" customHeight="1">
      <c r="A57" s="4"/>
      <c r="B57" s="465"/>
      <c r="C57" s="283"/>
      <c r="D57" s="142" t="s">
        <v>553</v>
      </c>
      <c r="E57" s="118"/>
      <c r="F57" s="861">
        <v>31.4</v>
      </c>
      <c r="G57" s="861"/>
      <c r="H57" s="861">
        <v>12.7</v>
      </c>
      <c r="I57" s="861"/>
      <c r="J57" s="862">
        <v>31.1</v>
      </c>
      <c r="K57" s="861"/>
      <c r="L57" s="861">
        <v>12.6</v>
      </c>
      <c r="M57" s="861"/>
      <c r="N57" s="862">
        <v>31.2</v>
      </c>
      <c r="O57" s="861"/>
      <c r="P57" s="861">
        <v>12.7</v>
      </c>
      <c r="Q57" s="861"/>
      <c r="R57" s="862">
        <v>31.2</v>
      </c>
      <c r="S57" s="861"/>
      <c r="T57" s="861">
        <v>12.7</v>
      </c>
      <c r="U57" s="861"/>
      <c r="V57" s="862">
        <v>31.3</v>
      </c>
      <c r="W57" s="861"/>
      <c r="X57" s="861">
        <f>+V57/V55*100</f>
        <v>12.7</v>
      </c>
      <c r="Y57" s="780"/>
      <c r="Z57" s="4"/>
    </row>
    <row r="58" spans="1:26" s="311" customFormat="1" ht="18" customHeight="1">
      <c r="A58" s="309"/>
      <c r="B58" s="471"/>
      <c r="C58" s="283" t="s">
        <v>168</v>
      </c>
      <c r="D58" s="283"/>
      <c r="E58" s="118"/>
      <c r="F58" s="859">
        <v>247.9</v>
      </c>
      <c r="G58" s="859"/>
      <c r="H58" s="859">
        <v>2.2999999999999998</v>
      </c>
      <c r="I58" s="859"/>
      <c r="J58" s="860">
        <v>247.4</v>
      </c>
      <c r="K58" s="859"/>
      <c r="L58" s="859">
        <v>2.2999999999999998</v>
      </c>
      <c r="M58" s="859"/>
      <c r="N58" s="860">
        <v>247.3</v>
      </c>
      <c r="O58" s="859"/>
      <c r="P58" s="859">
        <v>2.2999999999999998</v>
      </c>
      <c r="Q58" s="859"/>
      <c r="R58" s="860">
        <v>247.3</v>
      </c>
      <c r="S58" s="859"/>
      <c r="T58" s="859">
        <v>2.2999999999999998</v>
      </c>
      <c r="U58" s="859"/>
      <c r="V58" s="860">
        <v>247.3</v>
      </c>
      <c r="W58" s="859"/>
      <c r="X58" s="859">
        <f>+V58/V$37*100</f>
        <v>2.2999999999999998</v>
      </c>
      <c r="Y58" s="842"/>
      <c r="Z58" s="309"/>
    </row>
    <row r="59" spans="1:26" ht="12" customHeight="1">
      <c r="A59" s="4"/>
      <c r="B59" s="465"/>
      <c r="C59" s="283"/>
      <c r="D59" s="142" t="s">
        <v>222</v>
      </c>
      <c r="E59" s="118"/>
      <c r="F59" s="861">
        <v>42.1</v>
      </c>
      <c r="G59" s="861"/>
      <c r="H59" s="861">
        <v>17</v>
      </c>
      <c r="I59" s="861"/>
      <c r="J59" s="862">
        <v>42.2</v>
      </c>
      <c r="K59" s="861"/>
      <c r="L59" s="861">
        <v>17.100000000000001</v>
      </c>
      <c r="M59" s="861"/>
      <c r="N59" s="862">
        <v>42.1</v>
      </c>
      <c r="O59" s="861"/>
      <c r="P59" s="861">
        <v>17</v>
      </c>
      <c r="Q59" s="861"/>
      <c r="R59" s="862">
        <v>42</v>
      </c>
      <c r="S59" s="861"/>
      <c r="T59" s="861">
        <v>17</v>
      </c>
      <c r="U59" s="861"/>
      <c r="V59" s="862">
        <v>41.9</v>
      </c>
      <c r="W59" s="861"/>
      <c r="X59" s="861">
        <f>+V59/V58*100</f>
        <v>16.899999999999999</v>
      </c>
      <c r="Y59" s="780"/>
      <c r="Z59" s="4"/>
    </row>
    <row r="60" spans="1:26" ht="12" customHeight="1">
      <c r="A60" s="4"/>
      <c r="B60" s="465"/>
      <c r="C60" s="283"/>
      <c r="D60" s="142" t="s">
        <v>553</v>
      </c>
      <c r="E60" s="118"/>
      <c r="F60" s="861">
        <v>32</v>
      </c>
      <c r="G60" s="861"/>
      <c r="H60" s="861">
        <v>12.9</v>
      </c>
      <c r="I60" s="861"/>
      <c r="J60" s="862">
        <v>32.200000000000003</v>
      </c>
      <c r="K60" s="861"/>
      <c r="L60" s="861">
        <v>13</v>
      </c>
      <c r="M60" s="861"/>
      <c r="N60" s="862">
        <v>32.200000000000003</v>
      </c>
      <c r="O60" s="861"/>
      <c r="P60" s="861">
        <v>13</v>
      </c>
      <c r="Q60" s="861"/>
      <c r="R60" s="862">
        <v>32.200000000000003</v>
      </c>
      <c r="S60" s="861"/>
      <c r="T60" s="861">
        <v>13</v>
      </c>
      <c r="U60" s="861"/>
      <c r="V60" s="862">
        <v>32.200000000000003</v>
      </c>
      <c r="W60" s="861"/>
      <c r="X60" s="861">
        <f>+V60/V58*100</f>
        <v>13</v>
      </c>
      <c r="Y60" s="780"/>
      <c r="Z60" s="4"/>
    </row>
    <row r="61" spans="1:26" s="311" customFormat="1" ht="5.25" customHeight="1">
      <c r="A61" s="309"/>
      <c r="B61" s="852"/>
      <c r="C61" s="853"/>
      <c r="D61" s="853"/>
      <c r="E61" s="853"/>
      <c r="F61" s="853"/>
      <c r="G61" s="853"/>
      <c r="H61" s="853"/>
      <c r="I61" s="853"/>
      <c r="J61" s="853"/>
      <c r="K61" s="853"/>
      <c r="L61" s="853"/>
      <c r="M61" s="853"/>
      <c r="N61" s="853"/>
      <c r="O61" s="853"/>
      <c r="P61" s="853"/>
      <c r="Q61" s="853"/>
      <c r="R61" s="853"/>
      <c r="S61" s="853"/>
      <c r="T61" s="853"/>
      <c r="U61" s="853"/>
      <c r="V61" s="853"/>
      <c r="W61" s="853"/>
      <c r="X61" s="853"/>
      <c r="Y61" s="842"/>
      <c r="Z61" s="309"/>
    </row>
    <row r="62" spans="1:26" ht="13.5" customHeight="1">
      <c r="A62" s="4"/>
      <c r="B62" s="852"/>
      <c r="C62" s="54" t="s">
        <v>206</v>
      </c>
      <c r="D62" s="786"/>
      <c r="E62" s="118"/>
      <c r="F62" s="781"/>
      <c r="G62" s="313"/>
      <c r="H62" s="441" t="s">
        <v>112</v>
      </c>
      <c r="I62" s="313"/>
      <c r="J62" s="313"/>
      <c r="K62" s="313"/>
      <c r="L62" s="313"/>
      <c r="M62" s="313"/>
      <c r="N62" s="281"/>
      <c r="O62" s="313"/>
      <c r="P62" s="313"/>
      <c r="Q62" s="313"/>
      <c r="R62" s="313"/>
      <c r="S62" s="313"/>
      <c r="T62" s="313"/>
      <c r="U62" s="313"/>
      <c r="V62" s="313"/>
      <c r="W62" s="313"/>
      <c r="X62" s="313"/>
      <c r="Y62" s="780"/>
      <c r="Z62" s="4"/>
    </row>
    <row r="63" spans="1:26">
      <c r="A63" s="4"/>
      <c r="B63" s="730">
        <v>6</v>
      </c>
      <c r="C63" s="1361" t="s">
        <v>542</v>
      </c>
      <c r="D63" s="1361"/>
      <c r="E63" s="1361"/>
      <c r="F63" s="20"/>
      <c r="G63" s="20"/>
      <c r="H63" s="20"/>
      <c r="I63" s="20"/>
      <c r="J63" s="20"/>
      <c r="K63" s="20"/>
      <c r="L63" s="20"/>
      <c r="M63" s="20"/>
      <c r="N63" s="20"/>
      <c r="O63" s="20"/>
      <c r="P63" s="20"/>
      <c r="Q63" s="20"/>
      <c r="R63" s="20"/>
      <c r="S63" s="20"/>
      <c r="T63" s="20"/>
      <c r="U63" s="20"/>
      <c r="V63" s="20"/>
      <c r="W63" s="20"/>
      <c r="X63" s="20"/>
      <c r="Y63" s="20"/>
      <c r="Z63" s="20"/>
    </row>
    <row r="64" spans="1:26">
      <c r="V64" s="25"/>
      <c r="W64" s="25"/>
      <c r="X64" s="25"/>
    </row>
    <row r="65" spans="18:25">
      <c r="V65" s="25"/>
      <c r="W65" s="25"/>
      <c r="X65" s="25"/>
    </row>
    <row r="66" spans="18:25">
      <c r="V66" s="25"/>
      <c r="W66" s="25"/>
      <c r="X66" s="25"/>
    </row>
    <row r="67" spans="18:25">
      <c r="V67" s="25"/>
      <c r="W67" s="25"/>
      <c r="X67" s="25"/>
    </row>
    <row r="68" spans="18:25">
      <c r="R68" s="70"/>
      <c r="S68" s="70"/>
      <c r="T68" s="70"/>
      <c r="U68" s="70"/>
      <c r="V68" s="88"/>
      <c r="W68" s="88"/>
      <c r="X68" s="88"/>
      <c r="Y68" s="70"/>
    </row>
    <row r="69" spans="18:25">
      <c r="R69" s="70"/>
      <c r="S69" s="70"/>
      <c r="T69" s="70"/>
      <c r="U69" s="70"/>
      <c r="V69" s="88"/>
      <c r="W69" s="88"/>
      <c r="X69" s="88"/>
      <c r="Y69" s="70"/>
    </row>
    <row r="70" spans="18:25">
      <c r="R70" s="70"/>
      <c r="S70" s="70"/>
      <c r="T70" s="70"/>
      <c r="U70" s="70"/>
      <c r="V70" s="70"/>
      <c r="W70" s="70"/>
      <c r="X70" s="70"/>
      <c r="Y70" s="70"/>
    </row>
    <row r="71" spans="18:25">
      <c r="R71" s="70"/>
      <c r="S71" s="70"/>
      <c r="T71" s="70"/>
      <c r="U71" s="70"/>
      <c r="V71" s="70"/>
      <c r="W71" s="70"/>
      <c r="X71" s="70"/>
      <c r="Y71" s="70"/>
    </row>
    <row r="72" spans="18:25">
      <c r="R72" s="70"/>
      <c r="S72" s="70"/>
      <c r="T72" s="70"/>
      <c r="U72" s="70"/>
      <c r="V72" s="70"/>
      <c r="W72" s="70"/>
      <c r="X72" s="70"/>
      <c r="Y72" s="70"/>
    </row>
    <row r="73" spans="18:25">
      <c r="R73" s="70"/>
      <c r="S73" s="70"/>
      <c r="T73" s="70"/>
      <c r="U73" s="70"/>
      <c r="V73" s="70"/>
      <c r="W73" s="70"/>
      <c r="X73" s="70"/>
      <c r="Y73" s="70"/>
    </row>
    <row r="74" spans="18:25" ht="8.25" customHeight="1">
      <c r="R74" s="70"/>
      <c r="S74" s="70"/>
      <c r="T74" s="70"/>
      <c r="U74" s="70"/>
      <c r="V74" s="70"/>
      <c r="W74" s="70"/>
      <c r="X74" s="70"/>
      <c r="Y74" s="70"/>
    </row>
    <row r="75" spans="18:25">
      <c r="R75" s="70"/>
      <c r="S75" s="70"/>
      <c r="T75" s="70"/>
      <c r="U75" s="70"/>
      <c r="V75" s="70"/>
      <c r="W75" s="70"/>
      <c r="X75" s="70"/>
      <c r="Y75" s="70"/>
    </row>
    <row r="76" spans="18:25" ht="9" customHeight="1">
      <c r="R76" s="70"/>
      <c r="S76" s="70"/>
      <c r="T76" s="70"/>
      <c r="U76" s="70"/>
      <c r="V76" s="70"/>
      <c r="W76" s="70"/>
      <c r="X76" s="70"/>
      <c r="Y76" s="854"/>
    </row>
    <row r="77" spans="18:25" ht="8.25" customHeight="1">
      <c r="R77" s="70"/>
      <c r="S77" s="70"/>
      <c r="T77" s="70"/>
      <c r="U77" s="70"/>
      <c r="V77" s="1362"/>
      <c r="W77" s="1362"/>
      <c r="X77" s="1362"/>
      <c r="Y77" s="1362"/>
    </row>
    <row r="78" spans="18:25" ht="9.75" customHeight="1">
      <c r="R78" s="70"/>
      <c r="S78" s="70"/>
      <c r="T78" s="70"/>
      <c r="U78" s="70"/>
      <c r="V78" s="70"/>
      <c r="W78" s="70"/>
      <c r="X78" s="70"/>
      <c r="Y78" s="70"/>
    </row>
    <row r="79" spans="18:25">
      <c r="R79" s="70"/>
      <c r="S79" s="70"/>
      <c r="T79" s="70"/>
      <c r="U79" s="70"/>
      <c r="V79" s="70"/>
      <c r="W79" s="70"/>
      <c r="X79" s="70"/>
      <c r="Y79" s="70"/>
    </row>
  </sheetData>
  <mergeCells count="125">
    <mergeCell ref="N1:X1"/>
    <mergeCell ref="V3:X3"/>
    <mergeCell ref="C5:D6"/>
    <mergeCell ref="F6:L6"/>
    <mergeCell ref="N6:X6"/>
    <mergeCell ref="F7:H7"/>
    <mergeCell ref="J7:L7"/>
    <mergeCell ref="N7:P7"/>
    <mergeCell ref="R7:T7"/>
    <mergeCell ref="V7:X7"/>
    <mergeCell ref="F10:H10"/>
    <mergeCell ref="J10:L10"/>
    <mergeCell ref="N10:P10"/>
    <mergeCell ref="R10:T10"/>
    <mergeCell ref="V10:X10"/>
    <mergeCell ref="C9:D9"/>
    <mergeCell ref="F9:H9"/>
    <mergeCell ref="J9:L9"/>
    <mergeCell ref="N9:P9"/>
    <mergeCell ref="R9:T9"/>
    <mergeCell ref="V9:X9"/>
    <mergeCell ref="V13:X13"/>
    <mergeCell ref="F14:H14"/>
    <mergeCell ref="J14:L14"/>
    <mergeCell ref="N14:P14"/>
    <mergeCell ref="R14:T14"/>
    <mergeCell ref="V14:X14"/>
    <mergeCell ref="F11:H11"/>
    <mergeCell ref="J11:L11"/>
    <mergeCell ref="N11:P11"/>
    <mergeCell ref="R11:T11"/>
    <mergeCell ref="V11:X11"/>
    <mergeCell ref="F12:H12"/>
    <mergeCell ref="J12:L12"/>
    <mergeCell ref="N12:P12"/>
    <mergeCell ref="R12:T12"/>
    <mergeCell ref="V12:X12"/>
    <mergeCell ref="C16:D16"/>
    <mergeCell ref="F16:H16"/>
    <mergeCell ref="J16:L16"/>
    <mergeCell ref="N16:P16"/>
    <mergeCell ref="R16:T16"/>
    <mergeCell ref="F13:H13"/>
    <mergeCell ref="J13:L13"/>
    <mergeCell ref="N13:P13"/>
    <mergeCell ref="R13:T13"/>
    <mergeCell ref="V16:X16"/>
    <mergeCell ref="F17:H17"/>
    <mergeCell ref="J17:L17"/>
    <mergeCell ref="N17:P17"/>
    <mergeCell ref="R17:T17"/>
    <mergeCell ref="V17:X17"/>
    <mergeCell ref="F15:H15"/>
    <mergeCell ref="J15:L15"/>
    <mergeCell ref="N15:P15"/>
    <mergeCell ref="R15:T15"/>
    <mergeCell ref="V15:X15"/>
    <mergeCell ref="F18:H18"/>
    <mergeCell ref="J18:L18"/>
    <mergeCell ref="N18:P18"/>
    <mergeCell ref="R18:T18"/>
    <mergeCell ref="V18:X18"/>
    <mergeCell ref="F19:H19"/>
    <mergeCell ref="J19:L19"/>
    <mergeCell ref="N19:P19"/>
    <mergeCell ref="R19:T19"/>
    <mergeCell ref="V19:X19"/>
    <mergeCell ref="C22:D22"/>
    <mergeCell ref="F22:H22"/>
    <mergeCell ref="J22:L22"/>
    <mergeCell ref="N22:P22"/>
    <mergeCell ref="R22:T22"/>
    <mergeCell ref="V22:X22"/>
    <mergeCell ref="F20:H20"/>
    <mergeCell ref="J20:L20"/>
    <mergeCell ref="N20:P20"/>
    <mergeCell ref="R20:T20"/>
    <mergeCell ref="V20:X20"/>
    <mergeCell ref="F21:H21"/>
    <mergeCell ref="J21:L21"/>
    <mergeCell ref="N21:P21"/>
    <mergeCell ref="R21:T21"/>
    <mergeCell ref="V21:X21"/>
    <mergeCell ref="F23:H23"/>
    <mergeCell ref="J23:L23"/>
    <mergeCell ref="N23:P23"/>
    <mergeCell ref="R23:T23"/>
    <mergeCell ref="V23:X23"/>
    <mergeCell ref="F24:H24"/>
    <mergeCell ref="J24:L24"/>
    <mergeCell ref="N24:P24"/>
    <mergeCell ref="R24:T24"/>
    <mergeCell ref="V24:X24"/>
    <mergeCell ref="F25:H25"/>
    <mergeCell ref="J25:L25"/>
    <mergeCell ref="N25:P25"/>
    <mergeCell ref="R25:T25"/>
    <mergeCell ref="V25:X25"/>
    <mergeCell ref="F26:H26"/>
    <mergeCell ref="J26:L26"/>
    <mergeCell ref="N26:P26"/>
    <mergeCell ref="R26:T26"/>
    <mergeCell ref="V26:X26"/>
    <mergeCell ref="F27:H27"/>
    <mergeCell ref="J27:L27"/>
    <mergeCell ref="N27:P27"/>
    <mergeCell ref="R27:T27"/>
    <mergeCell ref="V27:X27"/>
    <mergeCell ref="F28:H28"/>
    <mergeCell ref="J28:L28"/>
    <mergeCell ref="N28:P28"/>
    <mergeCell ref="R28:T28"/>
    <mergeCell ref="V28:X28"/>
    <mergeCell ref="C37:D37"/>
    <mergeCell ref="C63:E63"/>
    <mergeCell ref="V77:Y77"/>
    <mergeCell ref="V30:X30"/>
    <mergeCell ref="C32:D33"/>
    <mergeCell ref="F33:H33"/>
    <mergeCell ref="J33:X33"/>
    <mergeCell ref="F34:H34"/>
    <mergeCell ref="J34:L34"/>
    <mergeCell ref="N34:P34"/>
    <mergeCell ref="R34:T34"/>
    <mergeCell ref="V34:X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AH83"/>
  <sheetViews>
    <sheetView workbookViewId="0"/>
  </sheetViews>
  <sheetFormatPr defaultRowHeight="12.75"/>
  <cols>
    <col min="1" max="1" width="1" style="131" customWidth="1"/>
    <col min="2" max="2" width="2.5703125" style="131" customWidth="1"/>
    <col min="3" max="3" width="1" style="131" customWidth="1"/>
    <col min="4" max="4" width="30.5703125" style="131" customWidth="1"/>
    <col min="5" max="6" width="0.5703125" style="131" customWidth="1"/>
    <col min="7" max="7" width="7" style="131" customWidth="1"/>
    <col min="8" max="8" width="0.42578125" style="131" customWidth="1"/>
    <col min="9" max="9" width="4.85546875" style="131" customWidth="1"/>
    <col min="10" max="10" width="0.28515625" style="131" customWidth="1"/>
    <col min="11" max="11" width="7.28515625" style="131" customWidth="1"/>
    <col min="12" max="12" width="0.42578125" style="131" customWidth="1"/>
    <col min="13" max="13" width="4.85546875" style="131" customWidth="1"/>
    <col min="14" max="14" width="0.42578125" style="131" customWidth="1"/>
    <col min="15" max="15" width="7.28515625" style="131" customWidth="1"/>
    <col min="16" max="16" width="0.42578125" style="131" customWidth="1"/>
    <col min="17" max="17" width="4.85546875" style="131" customWidth="1"/>
    <col min="18" max="18" width="0.28515625" style="131" customWidth="1"/>
    <col min="19" max="19" width="7.28515625" style="131" customWidth="1"/>
    <col min="20" max="20" width="0.28515625" style="131" customWidth="1"/>
    <col min="21" max="21" width="4.85546875" style="131" customWidth="1"/>
    <col min="22" max="22" width="0.28515625" style="131" customWidth="1"/>
    <col min="23" max="23" width="7.28515625" style="131" customWidth="1"/>
    <col min="24" max="24" width="0.28515625" style="131" customWidth="1"/>
    <col min="25" max="25" width="4.85546875" style="131" customWidth="1"/>
    <col min="26" max="26" width="2.5703125" style="131" customWidth="1"/>
    <col min="27" max="27" width="1" style="131" customWidth="1"/>
    <col min="28" max="16384" width="9.140625" style="131"/>
  </cols>
  <sheetData>
    <row r="1" spans="1:34" ht="13.5" customHeight="1">
      <c r="A1" s="4"/>
      <c r="B1" s="493"/>
      <c r="C1" s="1401" t="s">
        <v>549</v>
      </c>
      <c r="D1" s="1401"/>
      <c r="E1" s="1401"/>
      <c r="F1" s="1401"/>
      <c r="G1" s="8"/>
      <c r="H1" s="8"/>
      <c r="I1" s="8"/>
      <c r="J1" s="8"/>
      <c r="K1" s="8"/>
      <c r="L1" s="8"/>
      <c r="M1" s="8"/>
      <c r="N1" s="8"/>
      <c r="O1" s="8"/>
      <c r="P1" s="8"/>
      <c r="Q1" s="8"/>
      <c r="R1" s="8"/>
      <c r="S1" s="8"/>
      <c r="T1" s="8"/>
      <c r="U1" s="8"/>
      <c r="V1" s="8"/>
      <c r="W1" s="278"/>
      <c r="X1" s="278"/>
      <c r="Y1" s="8"/>
      <c r="Z1" s="8"/>
      <c r="AA1" s="4"/>
    </row>
    <row r="2" spans="1:34" ht="9.75" customHeight="1">
      <c r="A2" s="4"/>
      <c r="B2" s="779"/>
      <c r="C2" s="452"/>
      <c r="D2" s="779"/>
      <c r="E2" s="779"/>
      <c r="F2" s="453"/>
      <c r="G2" s="453"/>
      <c r="H2" s="453"/>
      <c r="I2" s="453"/>
      <c r="J2" s="453"/>
      <c r="K2" s="453"/>
      <c r="L2" s="453"/>
      <c r="M2" s="453"/>
      <c r="N2" s="453"/>
      <c r="O2" s="454"/>
      <c r="P2" s="454"/>
      <c r="Q2" s="454"/>
      <c r="R2" s="454"/>
      <c r="S2" s="454"/>
      <c r="T2" s="454"/>
      <c r="U2" s="454"/>
      <c r="V2" s="454"/>
      <c r="W2" s="454"/>
      <c r="X2" s="454"/>
      <c r="Y2" s="454"/>
      <c r="Z2" s="455"/>
      <c r="AA2" s="4"/>
    </row>
    <row r="3" spans="1:34" ht="10.5" customHeight="1" thickBot="1">
      <c r="A3" s="4"/>
      <c r="B3" s="8"/>
      <c r="C3" s="444"/>
      <c r="D3" s="8"/>
      <c r="E3" s="8"/>
      <c r="F3" s="8"/>
      <c r="G3" s="8"/>
      <c r="H3" s="8"/>
      <c r="I3" s="8"/>
      <c r="J3" s="8"/>
      <c r="K3" s="8"/>
      <c r="L3" s="8"/>
      <c r="M3" s="8"/>
      <c r="N3" s="8"/>
      <c r="O3" s="8"/>
      <c r="P3" s="8"/>
      <c r="Q3" s="8"/>
      <c r="R3" s="8"/>
      <c r="S3" s="8"/>
      <c r="T3" s="8"/>
      <c r="U3" s="8"/>
      <c r="V3" s="8"/>
      <c r="W3" s="1363" t="s">
        <v>82</v>
      </c>
      <c r="X3" s="1363"/>
      <c r="Y3" s="1363"/>
      <c r="Z3" s="438"/>
      <c r="AA3" s="4"/>
    </row>
    <row r="4" spans="1:34" s="12" customFormat="1" ht="13.5" customHeight="1" thickBot="1">
      <c r="A4" s="11"/>
      <c r="B4" s="19"/>
      <c r="C4" s="833" t="s">
        <v>207</v>
      </c>
      <c r="D4" s="834"/>
      <c r="E4" s="834"/>
      <c r="F4" s="834"/>
      <c r="G4" s="834"/>
      <c r="H4" s="834"/>
      <c r="I4" s="834"/>
      <c r="J4" s="834"/>
      <c r="K4" s="834"/>
      <c r="L4" s="834"/>
      <c r="M4" s="834"/>
      <c r="N4" s="834"/>
      <c r="O4" s="834"/>
      <c r="P4" s="834"/>
      <c r="Q4" s="834"/>
      <c r="R4" s="834"/>
      <c r="S4" s="834"/>
      <c r="T4" s="834"/>
      <c r="U4" s="834"/>
      <c r="V4" s="834"/>
      <c r="W4" s="834"/>
      <c r="X4" s="834"/>
      <c r="Y4" s="835"/>
      <c r="Z4" s="438"/>
      <c r="AA4" s="11"/>
      <c r="AB4" s="131"/>
    </row>
    <row r="5" spans="1:34" ht="3.75" customHeight="1">
      <c r="A5" s="4"/>
      <c r="B5" s="8"/>
      <c r="C5" s="1402" t="s">
        <v>200</v>
      </c>
      <c r="D5" s="1403"/>
      <c r="E5" s="786"/>
      <c r="F5" s="314"/>
      <c r="G5" s="8"/>
      <c r="H5" s="782"/>
      <c r="I5" s="782"/>
      <c r="J5" s="782"/>
      <c r="K5" s="782"/>
      <c r="L5" s="782"/>
      <c r="M5" s="782"/>
      <c r="N5" s="782"/>
      <c r="O5" s="782"/>
      <c r="P5" s="782"/>
      <c r="Q5" s="782"/>
      <c r="R5" s="782"/>
      <c r="S5" s="8"/>
      <c r="T5" s="782"/>
      <c r="U5" s="782"/>
      <c r="V5" s="782"/>
      <c r="W5" s="782"/>
      <c r="X5" s="782"/>
      <c r="Y5" s="782"/>
      <c r="Z5" s="438"/>
      <c r="AA5" s="4"/>
      <c r="AC5" s="12"/>
      <c r="AD5" s="12"/>
      <c r="AE5" s="12"/>
      <c r="AF5" s="12"/>
      <c r="AG5" s="12"/>
      <c r="AH5" s="12"/>
    </row>
    <row r="6" spans="1:34" ht="12.75" customHeight="1">
      <c r="A6" s="4"/>
      <c r="B6" s="8"/>
      <c r="C6" s="1403"/>
      <c r="D6" s="1403"/>
      <c r="E6" s="782">
        <v>2005</v>
      </c>
      <c r="F6" s="307">
        <v>2010</v>
      </c>
      <c r="G6" s="1365">
        <v>2011</v>
      </c>
      <c r="H6" s="1365"/>
      <c r="I6" s="1365"/>
      <c r="J6" s="307"/>
      <c r="K6" s="1365">
        <v>2012</v>
      </c>
      <c r="L6" s="1365"/>
      <c r="M6" s="1365"/>
      <c r="N6" s="1365"/>
      <c r="O6" s="1365"/>
      <c r="P6" s="1365"/>
      <c r="Q6" s="1365"/>
      <c r="R6" s="1365"/>
      <c r="S6" s="1365"/>
      <c r="T6" s="1365"/>
      <c r="U6" s="1365"/>
      <c r="V6" s="1365"/>
      <c r="W6" s="1365"/>
      <c r="X6" s="1365"/>
      <c r="Y6" s="1365"/>
      <c r="Z6" s="438"/>
      <c r="AA6" s="4"/>
      <c r="AC6" s="12"/>
      <c r="AD6" s="12"/>
      <c r="AE6" s="12"/>
      <c r="AF6" s="12"/>
      <c r="AG6" s="12"/>
      <c r="AH6" s="12"/>
    </row>
    <row r="7" spans="1:34">
      <c r="A7" s="4"/>
      <c r="B7" s="8"/>
      <c r="C7" s="456"/>
      <c r="D7" s="456"/>
      <c r="E7" s="781"/>
      <c r="F7" s="770"/>
      <c r="G7" s="1367" t="s">
        <v>224</v>
      </c>
      <c r="H7" s="1367"/>
      <c r="I7" s="1367"/>
      <c r="J7" s="782"/>
      <c r="K7" s="1367" t="s">
        <v>225</v>
      </c>
      <c r="L7" s="1367"/>
      <c r="M7" s="1367"/>
      <c r="N7" s="782"/>
      <c r="O7" s="1367" t="s">
        <v>226</v>
      </c>
      <c r="P7" s="1367"/>
      <c r="Q7" s="1367"/>
      <c r="R7" s="308"/>
      <c r="S7" s="1367" t="s">
        <v>227</v>
      </c>
      <c r="T7" s="1367"/>
      <c r="U7" s="1367"/>
      <c r="V7" s="307"/>
      <c r="W7" s="1367" t="s">
        <v>224</v>
      </c>
      <c r="X7" s="1367"/>
      <c r="Y7" s="1367"/>
      <c r="Z7" s="457"/>
      <c r="AA7" s="4"/>
      <c r="AC7" s="12"/>
      <c r="AD7" s="12"/>
      <c r="AE7" s="12"/>
      <c r="AF7" s="12"/>
      <c r="AG7" s="12"/>
      <c r="AH7" s="12"/>
    </row>
    <row r="8" spans="1:34" ht="3.75" customHeight="1">
      <c r="A8" s="4"/>
      <c r="B8" s="8"/>
      <c r="C8" s="786"/>
      <c r="D8" s="786"/>
      <c r="E8" s="786"/>
      <c r="F8" s="315"/>
      <c r="G8" s="1400"/>
      <c r="H8" s="1400"/>
      <c r="I8" s="1400"/>
      <c r="J8" s="289"/>
      <c r="K8" s="1400"/>
      <c r="L8" s="1400"/>
      <c r="M8" s="1400"/>
      <c r="N8" s="782"/>
      <c r="O8" s="782"/>
      <c r="P8" s="782"/>
      <c r="Q8" s="782"/>
      <c r="R8" s="308"/>
      <c r="S8" s="782"/>
      <c r="T8" s="782"/>
      <c r="U8" s="782"/>
      <c r="V8" s="307"/>
      <c r="W8" s="782"/>
      <c r="X8" s="782"/>
      <c r="Y8" s="782"/>
      <c r="Z8" s="457"/>
      <c r="AA8" s="4"/>
      <c r="AC8" s="12"/>
      <c r="AD8" s="12"/>
      <c r="AE8" s="12"/>
      <c r="AF8" s="12"/>
      <c r="AG8" s="12"/>
      <c r="AH8" s="12"/>
    </row>
    <row r="9" spans="1:34" s="299" customFormat="1" ht="13.5" customHeight="1">
      <c r="A9" s="130"/>
      <c r="B9" s="316"/>
      <c r="C9" s="1360" t="s">
        <v>13</v>
      </c>
      <c r="D9" s="1360"/>
      <c r="E9" s="433"/>
      <c r="F9" s="435"/>
      <c r="G9" s="1376">
        <v>4735.3999999999996</v>
      </c>
      <c r="H9" s="1376"/>
      <c r="I9" s="1376"/>
      <c r="J9" s="445"/>
      <c r="K9" s="1376">
        <v>4662.5</v>
      </c>
      <c r="L9" s="1376"/>
      <c r="M9" s="1376"/>
      <c r="N9" s="445"/>
      <c r="O9" s="1376">
        <v>4688.2</v>
      </c>
      <c r="P9" s="1376"/>
      <c r="Q9" s="1376"/>
      <c r="R9" s="446"/>
      <c r="S9" s="1376">
        <v>4656.3</v>
      </c>
      <c r="T9" s="1376"/>
      <c r="U9" s="1376"/>
      <c r="V9" s="446"/>
      <c r="W9" s="1375">
        <v>4531.8</v>
      </c>
      <c r="X9" s="1375"/>
      <c r="Y9" s="1375"/>
      <c r="Z9" s="458"/>
      <c r="AA9" s="130"/>
      <c r="AB9" s="131"/>
      <c r="AC9" s="317"/>
      <c r="AD9" s="317"/>
      <c r="AE9" s="317"/>
      <c r="AF9" s="317"/>
      <c r="AG9" s="317"/>
      <c r="AH9" s="317"/>
    </row>
    <row r="10" spans="1:34" ht="12" customHeight="1">
      <c r="A10" s="4"/>
      <c r="B10" s="32"/>
      <c r="C10" s="149" t="s">
        <v>81</v>
      </c>
      <c r="D10" s="20"/>
      <c r="E10" s="786"/>
      <c r="F10" s="132"/>
      <c r="G10" s="1398">
        <v>2514.9</v>
      </c>
      <c r="H10" s="1398"/>
      <c r="I10" s="1398"/>
      <c r="J10" s="117"/>
      <c r="K10" s="1398">
        <v>2460.9</v>
      </c>
      <c r="L10" s="1398"/>
      <c r="M10" s="1398"/>
      <c r="N10" s="117"/>
      <c r="O10" s="1398">
        <v>2470.9</v>
      </c>
      <c r="P10" s="1398"/>
      <c r="Q10" s="1398"/>
      <c r="R10" s="307"/>
      <c r="S10" s="1398">
        <v>2451.5</v>
      </c>
      <c r="T10" s="1398"/>
      <c r="U10" s="1398"/>
      <c r="V10" s="307"/>
      <c r="W10" s="1399">
        <v>2391.1999999999998</v>
      </c>
      <c r="X10" s="1399"/>
      <c r="Y10" s="1399"/>
      <c r="Z10" s="457"/>
      <c r="AA10" s="4"/>
    </row>
    <row r="11" spans="1:34" ht="12" customHeight="1">
      <c r="A11" s="4"/>
      <c r="B11" s="32"/>
      <c r="C11" s="149" t="s">
        <v>80</v>
      </c>
      <c r="D11" s="20"/>
      <c r="E11" s="786"/>
      <c r="F11" s="132"/>
      <c r="G11" s="1398">
        <v>2220.5</v>
      </c>
      <c r="H11" s="1398"/>
      <c r="I11" s="1398"/>
      <c r="J11" s="117"/>
      <c r="K11" s="1398">
        <v>2201.6</v>
      </c>
      <c r="L11" s="1398"/>
      <c r="M11" s="1398"/>
      <c r="N11" s="117"/>
      <c r="O11" s="1398">
        <v>2217.3000000000002</v>
      </c>
      <c r="P11" s="1398"/>
      <c r="Q11" s="1398"/>
      <c r="R11" s="307"/>
      <c r="S11" s="1398">
        <v>2204.8000000000002</v>
      </c>
      <c r="T11" s="1398"/>
      <c r="U11" s="1398"/>
      <c r="V11" s="307"/>
      <c r="W11" s="1399">
        <v>2140.6</v>
      </c>
      <c r="X11" s="1399"/>
      <c r="Y11" s="1399"/>
      <c r="Z11" s="457"/>
      <c r="AA11" s="4"/>
    </row>
    <row r="12" spans="1:34" ht="12" customHeight="1">
      <c r="A12" s="4"/>
      <c r="B12" s="32"/>
      <c r="C12" s="149" t="s">
        <v>201</v>
      </c>
      <c r="D12" s="20"/>
      <c r="E12" s="786"/>
      <c r="F12" s="16"/>
      <c r="G12" s="1398">
        <v>285.10000000000002</v>
      </c>
      <c r="H12" s="1398"/>
      <c r="I12" s="1398"/>
      <c r="J12" s="117"/>
      <c r="K12" s="1398">
        <v>272.3</v>
      </c>
      <c r="L12" s="1398"/>
      <c r="M12" s="1398"/>
      <c r="N12" s="117"/>
      <c r="O12" s="1398">
        <v>271.60000000000002</v>
      </c>
      <c r="P12" s="1398"/>
      <c r="Q12" s="1398"/>
      <c r="R12" s="307"/>
      <c r="S12" s="1398">
        <v>274</v>
      </c>
      <c r="T12" s="1398"/>
      <c r="U12" s="1398"/>
      <c r="V12" s="307"/>
      <c r="W12" s="1399">
        <v>247.3</v>
      </c>
      <c r="X12" s="1399"/>
      <c r="Y12" s="1399"/>
      <c r="Z12" s="457"/>
      <c r="AA12" s="4"/>
    </row>
    <row r="13" spans="1:34" ht="12" customHeight="1">
      <c r="A13" s="4"/>
      <c r="B13" s="32"/>
      <c r="C13" s="149" t="s">
        <v>202</v>
      </c>
      <c r="D13" s="20"/>
      <c r="E13" s="786"/>
      <c r="F13" s="16"/>
      <c r="G13" s="1371">
        <v>2456.1</v>
      </c>
      <c r="H13" s="1371"/>
      <c r="I13" s="1371"/>
      <c r="J13" s="117"/>
      <c r="K13" s="1371">
        <v>2406.1999999999998</v>
      </c>
      <c r="L13" s="1371"/>
      <c r="M13" s="1371"/>
      <c r="N13" s="117"/>
      <c r="O13" s="1371">
        <v>2403</v>
      </c>
      <c r="P13" s="1371"/>
      <c r="Q13" s="1371"/>
      <c r="R13" s="307"/>
      <c r="S13" s="1371">
        <v>2356.8000000000002</v>
      </c>
      <c r="T13" s="1371"/>
      <c r="U13" s="1371"/>
      <c r="V13" s="307"/>
      <c r="W13" s="1372">
        <v>2297.3000000000002</v>
      </c>
      <c r="X13" s="1372"/>
      <c r="Y13" s="1372"/>
      <c r="Z13" s="457"/>
      <c r="AA13" s="4"/>
    </row>
    <row r="14" spans="1:34" ht="12" customHeight="1">
      <c r="A14" s="4"/>
      <c r="B14" s="32"/>
      <c r="C14" s="149" t="s">
        <v>203</v>
      </c>
      <c r="D14" s="20"/>
      <c r="E14" s="786"/>
      <c r="F14" s="16"/>
      <c r="G14" s="1371">
        <v>1994.2</v>
      </c>
      <c r="H14" s="1371"/>
      <c r="I14" s="1371"/>
      <c r="J14" s="117"/>
      <c r="K14" s="1371">
        <v>1984</v>
      </c>
      <c r="L14" s="1371"/>
      <c r="M14" s="1371"/>
      <c r="N14" s="117"/>
      <c r="O14" s="1371">
        <v>2013.7</v>
      </c>
      <c r="P14" s="1371"/>
      <c r="Q14" s="1371"/>
      <c r="R14" s="307"/>
      <c r="S14" s="1371">
        <v>2025.5</v>
      </c>
      <c r="T14" s="1371"/>
      <c r="U14" s="1371"/>
      <c r="V14" s="307"/>
      <c r="W14" s="1372">
        <v>1987.2</v>
      </c>
      <c r="X14" s="1372"/>
      <c r="Y14" s="1372"/>
      <c r="Z14" s="457"/>
      <c r="AA14" s="4"/>
    </row>
    <row r="15" spans="1:34" ht="13.5" customHeight="1">
      <c r="A15" s="4"/>
      <c r="B15" s="32"/>
      <c r="C15" s="149" t="s">
        <v>709</v>
      </c>
      <c r="D15" s="1185"/>
      <c r="E15" s="1185"/>
      <c r="F15" s="16"/>
      <c r="G15" s="1398">
        <v>452.5</v>
      </c>
      <c r="H15" s="1398"/>
      <c r="I15" s="1398"/>
      <c r="J15" s="117"/>
      <c r="K15" s="1398">
        <v>477.1</v>
      </c>
      <c r="L15" s="1398"/>
      <c r="M15" s="1398"/>
      <c r="N15" s="117"/>
      <c r="O15" s="1398">
        <v>498.6</v>
      </c>
      <c r="P15" s="1398"/>
      <c r="Q15" s="1398"/>
      <c r="R15" s="307"/>
      <c r="S15" s="1398">
        <v>500.8</v>
      </c>
      <c r="T15" s="1398"/>
      <c r="U15" s="1398"/>
      <c r="V15" s="307"/>
      <c r="W15" s="1399">
        <v>467.6</v>
      </c>
      <c r="X15" s="1399"/>
      <c r="Y15" s="1399"/>
      <c r="Z15" s="457"/>
      <c r="AA15" s="4"/>
    </row>
    <row r="16" spans="1:34" ht="12" customHeight="1">
      <c r="A16" s="4"/>
      <c r="B16" s="32"/>
      <c r="C16" s="149" t="s">
        <v>208</v>
      </c>
      <c r="D16" s="20"/>
      <c r="E16" s="786"/>
      <c r="F16" s="16"/>
      <c r="G16" s="1371">
        <v>1274.3</v>
      </c>
      <c r="H16" s="1371"/>
      <c r="I16" s="1371"/>
      <c r="J16" s="117"/>
      <c r="K16" s="1371">
        <v>1245.4000000000001</v>
      </c>
      <c r="L16" s="1371"/>
      <c r="M16" s="1371"/>
      <c r="N16" s="117"/>
      <c r="O16" s="1371">
        <v>1210.4000000000001</v>
      </c>
      <c r="P16" s="1371"/>
      <c r="Q16" s="1371"/>
      <c r="R16" s="307"/>
      <c r="S16" s="1371">
        <v>1185.5999999999999</v>
      </c>
      <c r="T16" s="1371"/>
      <c r="U16" s="1371"/>
      <c r="V16" s="307"/>
      <c r="W16" s="1372">
        <v>1111.7</v>
      </c>
      <c r="X16" s="1372"/>
      <c r="Y16" s="1372"/>
      <c r="Z16" s="457"/>
      <c r="AA16" s="4"/>
    </row>
    <row r="17" spans="1:28" ht="12" customHeight="1">
      <c r="A17" s="4"/>
      <c r="B17" s="32"/>
      <c r="C17" s="149" t="s">
        <v>209</v>
      </c>
      <c r="D17" s="20"/>
      <c r="E17" s="786"/>
      <c r="F17" s="16"/>
      <c r="G17" s="1371">
        <v>3008.6</v>
      </c>
      <c r="H17" s="1371"/>
      <c r="I17" s="1371"/>
      <c r="J17" s="117"/>
      <c r="K17" s="1371">
        <v>2940</v>
      </c>
      <c r="L17" s="1371"/>
      <c r="M17" s="1371"/>
      <c r="N17" s="117"/>
      <c r="O17" s="1371">
        <v>2979.2</v>
      </c>
      <c r="P17" s="1371"/>
      <c r="Q17" s="1371"/>
      <c r="R17" s="307"/>
      <c r="S17" s="1371">
        <v>2969.9</v>
      </c>
      <c r="T17" s="1371"/>
      <c r="U17" s="1371"/>
      <c r="V17" s="307"/>
      <c r="W17" s="1372">
        <v>2952.5</v>
      </c>
      <c r="X17" s="1372"/>
      <c r="Y17" s="1372"/>
      <c r="Z17" s="457"/>
      <c r="AA17" s="4"/>
    </row>
    <row r="18" spans="1:28" s="28" customFormat="1" ht="17.25" customHeight="1">
      <c r="A18" s="279"/>
      <c r="B18" s="18"/>
      <c r="C18" s="149" t="s">
        <v>210</v>
      </c>
      <c r="D18" s="20"/>
      <c r="E18" s="786"/>
      <c r="F18" s="310"/>
      <c r="G18" s="1371">
        <v>4102.5</v>
      </c>
      <c r="H18" s="1371"/>
      <c r="I18" s="1371"/>
      <c r="J18" s="117"/>
      <c r="K18" s="1371">
        <v>3993.7</v>
      </c>
      <c r="L18" s="1371"/>
      <c r="M18" s="1371"/>
      <c r="N18" s="117"/>
      <c r="O18" s="1371">
        <v>4012.2</v>
      </c>
      <c r="P18" s="1371"/>
      <c r="Q18" s="1371"/>
      <c r="R18" s="307"/>
      <c r="S18" s="1371">
        <v>3990.3</v>
      </c>
      <c r="T18" s="1371"/>
      <c r="U18" s="1371"/>
      <c r="V18" s="307"/>
      <c r="W18" s="1372">
        <v>3886.2</v>
      </c>
      <c r="X18" s="1372"/>
      <c r="Y18" s="1372"/>
      <c r="Z18" s="459"/>
      <c r="AA18" s="279"/>
      <c r="AB18" s="131"/>
    </row>
    <row r="19" spans="1:28" s="28" customFormat="1" ht="12" customHeight="1">
      <c r="A19" s="279"/>
      <c r="B19" s="18"/>
      <c r="C19" s="149" t="s">
        <v>211</v>
      </c>
      <c r="D19" s="20"/>
      <c r="E19" s="786"/>
      <c r="F19" s="310"/>
      <c r="G19" s="1371">
        <v>632.9</v>
      </c>
      <c r="H19" s="1371"/>
      <c r="I19" s="1371"/>
      <c r="J19" s="318"/>
      <c r="K19" s="1371">
        <v>668.7</v>
      </c>
      <c r="L19" s="1371"/>
      <c r="M19" s="1371"/>
      <c r="N19" s="318"/>
      <c r="O19" s="1371">
        <v>676</v>
      </c>
      <c r="P19" s="1371"/>
      <c r="Q19" s="1371"/>
      <c r="R19" s="307"/>
      <c r="S19" s="1371">
        <v>665.9</v>
      </c>
      <c r="T19" s="1371"/>
      <c r="U19" s="1371"/>
      <c r="V19" s="307"/>
      <c r="W19" s="1372">
        <v>645.6</v>
      </c>
      <c r="X19" s="1372"/>
      <c r="Y19" s="1372"/>
      <c r="Z19" s="459"/>
      <c r="AA19" s="279"/>
      <c r="AB19" s="131"/>
    </row>
    <row r="20" spans="1:28" ht="13.5" customHeight="1">
      <c r="A20" s="4"/>
      <c r="B20" s="32"/>
      <c r="C20" s="149" t="s">
        <v>212</v>
      </c>
      <c r="D20" s="20"/>
      <c r="E20" s="786"/>
      <c r="F20" s="16"/>
      <c r="G20" s="1371">
        <v>3745.1</v>
      </c>
      <c r="H20" s="1371"/>
      <c r="I20" s="1371"/>
      <c r="J20" s="117"/>
      <c r="K20" s="1371">
        <v>3662.2</v>
      </c>
      <c r="L20" s="1371"/>
      <c r="M20" s="1371"/>
      <c r="N20" s="117"/>
      <c r="O20" s="1371">
        <v>3668.9</v>
      </c>
      <c r="P20" s="1371"/>
      <c r="Q20" s="1371"/>
      <c r="R20" s="307"/>
      <c r="S20" s="1371">
        <v>3644.3</v>
      </c>
      <c r="T20" s="1371"/>
      <c r="U20" s="1371"/>
      <c r="V20" s="307"/>
      <c r="W20" s="1372">
        <v>3538.2</v>
      </c>
      <c r="X20" s="1372"/>
      <c r="Y20" s="1372"/>
      <c r="Z20" s="457"/>
      <c r="AA20" s="4"/>
    </row>
    <row r="21" spans="1:28" ht="12" customHeight="1">
      <c r="A21" s="4"/>
      <c r="B21" s="32"/>
      <c r="C21" s="785"/>
      <c r="D21" s="777" t="s">
        <v>213</v>
      </c>
      <c r="E21" s="786"/>
      <c r="F21" s="133"/>
      <c r="G21" s="1371">
        <v>2951.1</v>
      </c>
      <c r="H21" s="1371"/>
      <c r="I21" s="1371"/>
      <c r="J21" s="117"/>
      <c r="K21" s="1371">
        <v>2928.7</v>
      </c>
      <c r="L21" s="1371"/>
      <c r="M21" s="1371"/>
      <c r="N21" s="117"/>
      <c r="O21" s="1371">
        <v>2900.2</v>
      </c>
      <c r="P21" s="1371"/>
      <c r="Q21" s="1371"/>
      <c r="R21" s="307"/>
      <c r="S21" s="1371">
        <v>2868.6</v>
      </c>
      <c r="T21" s="1371"/>
      <c r="U21" s="1371"/>
      <c r="V21" s="307"/>
      <c r="W21" s="1372">
        <v>2816.8</v>
      </c>
      <c r="X21" s="1372"/>
      <c r="Y21" s="1372"/>
      <c r="Z21" s="457"/>
      <c r="AA21" s="4"/>
    </row>
    <row r="22" spans="1:28" ht="12" customHeight="1">
      <c r="A22" s="4"/>
      <c r="B22" s="32"/>
      <c r="C22" s="785"/>
      <c r="D22" s="777" t="s">
        <v>214</v>
      </c>
      <c r="E22" s="786"/>
      <c r="F22" s="133"/>
      <c r="G22" s="1371">
        <v>659.7</v>
      </c>
      <c r="H22" s="1371"/>
      <c r="I22" s="1371"/>
      <c r="J22" s="117"/>
      <c r="K22" s="1371">
        <v>607.29999999999995</v>
      </c>
      <c r="L22" s="1371"/>
      <c r="M22" s="1371"/>
      <c r="N22" s="117"/>
      <c r="O22" s="1371">
        <v>640.4</v>
      </c>
      <c r="P22" s="1371"/>
      <c r="Q22" s="1371"/>
      <c r="R22" s="307"/>
      <c r="S22" s="1371">
        <v>639</v>
      </c>
      <c r="T22" s="1371"/>
      <c r="U22" s="1371"/>
      <c r="V22" s="307"/>
      <c r="W22" s="1372">
        <v>585</v>
      </c>
      <c r="X22" s="1372"/>
      <c r="Y22" s="1372"/>
      <c r="Z22" s="457"/>
      <c r="AA22" s="4"/>
    </row>
    <row r="23" spans="1:28" ht="12" customHeight="1">
      <c r="A23" s="4"/>
      <c r="B23" s="32"/>
      <c r="C23" s="785"/>
      <c r="D23" s="777" t="s">
        <v>166</v>
      </c>
      <c r="E23" s="786"/>
      <c r="F23" s="133"/>
      <c r="G23" s="1371">
        <v>134.19999999999999</v>
      </c>
      <c r="H23" s="1371"/>
      <c r="I23" s="1371"/>
      <c r="J23" s="117"/>
      <c r="K23" s="1371">
        <v>126.1</v>
      </c>
      <c r="L23" s="1371"/>
      <c r="M23" s="1371"/>
      <c r="N23" s="117"/>
      <c r="O23" s="1371">
        <v>128.4</v>
      </c>
      <c r="P23" s="1371"/>
      <c r="Q23" s="1371"/>
      <c r="R23" s="307"/>
      <c r="S23" s="1371">
        <v>136.6</v>
      </c>
      <c r="T23" s="1371"/>
      <c r="U23" s="1371"/>
      <c r="V23" s="307"/>
      <c r="W23" s="1372">
        <v>136.5</v>
      </c>
      <c r="X23" s="1372"/>
      <c r="Y23" s="1372"/>
      <c r="Z23" s="457"/>
      <c r="AA23" s="4"/>
    </row>
    <row r="24" spans="1:28" ht="12" customHeight="1">
      <c r="A24" s="4"/>
      <c r="B24" s="32"/>
      <c r="C24" s="149" t="s">
        <v>215</v>
      </c>
      <c r="D24" s="20"/>
      <c r="E24" s="786"/>
      <c r="F24" s="134"/>
      <c r="G24" s="1371">
        <v>961.4</v>
      </c>
      <c r="H24" s="1371"/>
      <c r="I24" s="1371"/>
      <c r="J24" s="117"/>
      <c r="K24" s="1371">
        <v>968.5</v>
      </c>
      <c r="L24" s="1371"/>
      <c r="M24" s="1371"/>
      <c r="N24" s="117"/>
      <c r="O24" s="1371">
        <v>988.7</v>
      </c>
      <c r="P24" s="1371"/>
      <c r="Q24" s="1371"/>
      <c r="R24" s="307"/>
      <c r="S24" s="1371">
        <v>981.3</v>
      </c>
      <c r="T24" s="1371"/>
      <c r="U24" s="1371"/>
      <c r="V24" s="307"/>
      <c r="W24" s="1372">
        <v>965.4</v>
      </c>
      <c r="X24" s="1372"/>
      <c r="Y24" s="1372"/>
      <c r="Z24" s="457"/>
      <c r="AA24" s="4"/>
    </row>
    <row r="25" spans="1:28" ht="12" customHeight="1">
      <c r="A25" s="4"/>
      <c r="B25" s="32"/>
      <c r="C25" s="149" t="s">
        <v>166</v>
      </c>
      <c r="D25" s="20"/>
      <c r="E25" s="786"/>
      <c r="F25" s="134"/>
      <c r="G25" s="1371">
        <v>29</v>
      </c>
      <c r="H25" s="1371"/>
      <c r="I25" s="1371"/>
      <c r="J25" s="117"/>
      <c r="K25" s="1371">
        <v>31.8</v>
      </c>
      <c r="L25" s="1371"/>
      <c r="M25" s="1371"/>
      <c r="N25" s="117"/>
      <c r="O25" s="1371">
        <v>30.6</v>
      </c>
      <c r="P25" s="1371"/>
      <c r="Q25" s="1371"/>
      <c r="R25" s="307"/>
      <c r="S25" s="1371">
        <v>30.7</v>
      </c>
      <c r="T25" s="1371"/>
      <c r="U25" s="1371"/>
      <c r="V25" s="307"/>
      <c r="W25" s="1372">
        <v>28.2</v>
      </c>
      <c r="X25" s="1372"/>
      <c r="Y25" s="1372"/>
      <c r="Z25" s="457"/>
      <c r="AA25" s="4"/>
    </row>
    <row r="26" spans="1:28" s="25" customFormat="1" ht="4.5" customHeight="1">
      <c r="A26" s="319"/>
      <c r="B26" s="320"/>
      <c r="C26" s="135"/>
      <c r="D26" s="320"/>
      <c r="E26" s="136"/>
      <c r="F26" s="136"/>
      <c r="G26" s="1394"/>
      <c r="H26" s="1394"/>
      <c r="I26" s="1394"/>
      <c r="J26" s="136"/>
      <c r="K26" s="1394"/>
      <c r="L26" s="1394"/>
      <c r="M26" s="1394"/>
      <c r="N26" s="136"/>
      <c r="O26" s="1394"/>
      <c r="P26" s="1394"/>
      <c r="Q26" s="1394"/>
      <c r="R26" s="307"/>
      <c r="S26" s="1394"/>
      <c r="T26" s="1394"/>
      <c r="U26" s="1394"/>
      <c r="V26" s="307"/>
      <c r="W26" s="1395"/>
      <c r="X26" s="1395"/>
      <c r="Y26" s="1395"/>
      <c r="Z26" s="460"/>
      <c r="AA26" s="4"/>
      <c r="AB26" s="131"/>
    </row>
    <row r="27" spans="1:28" ht="13.5" customHeight="1">
      <c r="A27" s="4"/>
      <c r="B27" s="32"/>
      <c r="C27" s="447" t="s">
        <v>216</v>
      </c>
      <c r="D27" s="447"/>
      <c r="E27" s="448"/>
      <c r="F27" s="449"/>
      <c r="G27" s="1396"/>
      <c r="H27" s="1396"/>
      <c r="I27" s="1396"/>
      <c r="J27" s="450"/>
      <c r="K27" s="1396"/>
      <c r="L27" s="1396"/>
      <c r="M27" s="1396"/>
      <c r="N27" s="450"/>
      <c r="O27" s="1396"/>
      <c r="P27" s="1396"/>
      <c r="Q27" s="1396"/>
      <c r="R27" s="446"/>
      <c r="S27" s="1396"/>
      <c r="T27" s="1396"/>
      <c r="U27" s="1396"/>
      <c r="V27" s="446"/>
      <c r="W27" s="1397"/>
      <c r="X27" s="1397"/>
      <c r="Y27" s="1397"/>
      <c r="Z27" s="457"/>
      <c r="AA27" s="4"/>
    </row>
    <row r="28" spans="1:28" s="311" customFormat="1" ht="12" customHeight="1">
      <c r="A28" s="309"/>
      <c r="B28" s="1391" t="s">
        <v>217</v>
      </c>
      <c r="C28" s="1391"/>
      <c r="D28" s="1391"/>
      <c r="E28" s="118"/>
      <c r="F28" s="139"/>
      <c r="G28" s="1392">
        <v>62.9</v>
      </c>
      <c r="H28" s="1392"/>
      <c r="I28" s="1392"/>
      <c r="J28" s="140"/>
      <c r="K28" s="1392">
        <v>62.2</v>
      </c>
      <c r="L28" s="1392"/>
      <c r="M28" s="1392"/>
      <c r="N28" s="140"/>
      <c r="O28" s="1392">
        <v>62.5</v>
      </c>
      <c r="P28" s="1392"/>
      <c r="Q28" s="1392"/>
      <c r="R28" s="307"/>
      <c r="S28" s="1392">
        <v>62</v>
      </c>
      <c r="T28" s="1392"/>
      <c r="U28" s="1392"/>
      <c r="V28" s="307"/>
      <c r="W28" s="1393">
        <v>60.5</v>
      </c>
      <c r="X28" s="1393"/>
      <c r="Y28" s="1393"/>
      <c r="Z28" s="461"/>
      <c r="AA28" s="309"/>
      <c r="AB28" s="131"/>
    </row>
    <row r="29" spans="1:28" ht="12" customHeight="1">
      <c r="A29" s="4"/>
      <c r="B29" s="32"/>
      <c r="C29" s="283"/>
      <c r="D29" s="777" t="s">
        <v>81</v>
      </c>
      <c r="E29" s="428"/>
      <c r="F29" s="137"/>
      <c r="G29" s="1369">
        <v>66.5</v>
      </c>
      <c r="H29" s="1369"/>
      <c r="I29" s="1369"/>
      <c r="J29" s="138"/>
      <c r="K29" s="1369">
        <v>65.5</v>
      </c>
      <c r="L29" s="1369"/>
      <c r="M29" s="1369"/>
      <c r="N29" s="138"/>
      <c r="O29" s="1369">
        <v>65.599999999999994</v>
      </c>
      <c r="P29" s="1369"/>
      <c r="Q29" s="1369"/>
      <c r="R29" s="307"/>
      <c r="S29" s="1369">
        <v>65</v>
      </c>
      <c r="T29" s="1369"/>
      <c r="U29" s="1369"/>
      <c r="V29" s="307"/>
      <c r="W29" s="1370">
        <v>63.6</v>
      </c>
      <c r="X29" s="1370"/>
      <c r="Y29" s="1370"/>
      <c r="Z29" s="457"/>
      <c r="AA29" s="4"/>
    </row>
    <row r="30" spans="1:28" ht="12" customHeight="1">
      <c r="A30" s="4"/>
      <c r="B30" s="32"/>
      <c r="C30" s="283"/>
      <c r="D30" s="777" t="s">
        <v>80</v>
      </c>
      <c r="E30" s="428"/>
      <c r="F30" s="137"/>
      <c r="G30" s="1369">
        <v>59.4</v>
      </c>
      <c r="H30" s="1369"/>
      <c r="I30" s="1369"/>
      <c r="J30" s="138"/>
      <c r="K30" s="1369">
        <v>59</v>
      </c>
      <c r="L30" s="1369"/>
      <c r="M30" s="1369"/>
      <c r="N30" s="138"/>
      <c r="O30" s="1369">
        <v>59.4</v>
      </c>
      <c r="P30" s="1369"/>
      <c r="Q30" s="1369"/>
      <c r="R30" s="307"/>
      <c r="S30" s="1369">
        <v>59</v>
      </c>
      <c r="T30" s="1369"/>
      <c r="U30" s="1369"/>
      <c r="V30" s="307"/>
      <c r="W30" s="1370">
        <v>57.4</v>
      </c>
      <c r="X30" s="1370"/>
      <c r="Y30" s="1370"/>
      <c r="Z30" s="457"/>
      <c r="AA30" s="4"/>
    </row>
    <row r="31" spans="1:28" s="311" customFormat="1" ht="12" customHeight="1">
      <c r="A31" s="309"/>
      <c r="B31" s="1391" t="s">
        <v>201</v>
      </c>
      <c r="C31" s="1391"/>
      <c r="D31" s="1391"/>
      <c r="E31" s="118"/>
      <c r="F31" s="139"/>
      <c r="G31" s="1392">
        <v>25.2</v>
      </c>
      <c r="H31" s="1392"/>
      <c r="I31" s="1392"/>
      <c r="J31" s="140"/>
      <c r="K31" s="1392">
        <v>24</v>
      </c>
      <c r="L31" s="1392"/>
      <c r="M31" s="1392"/>
      <c r="N31" s="140"/>
      <c r="O31" s="1392">
        <v>24</v>
      </c>
      <c r="P31" s="1392"/>
      <c r="Q31" s="1392"/>
      <c r="R31" s="307"/>
      <c r="S31" s="1392">
        <v>24.3</v>
      </c>
      <c r="T31" s="1392"/>
      <c r="U31" s="1392"/>
      <c r="V31" s="307"/>
      <c r="W31" s="1393">
        <v>22.1</v>
      </c>
      <c r="X31" s="1393"/>
      <c r="Y31" s="1393"/>
      <c r="Z31" s="461"/>
      <c r="AA31" s="309"/>
      <c r="AB31" s="131"/>
    </row>
    <row r="32" spans="1:28" ht="12" customHeight="1">
      <c r="A32" s="4"/>
      <c r="B32" s="32"/>
      <c r="C32" s="283"/>
      <c r="D32" s="777" t="s">
        <v>81</v>
      </c>
      <c r="E32" s="118"/>
      <c r="F32" s="137"/>
      <c r="G32" s="1369">
        <v>27.5</v>
      </c>
      <c r="H32" s="1369"/>
      <c r="I32" s="1369"/>
      <c r="J32" s="138"/>
      <c r="K32" s="1369">
        <v>25.6</v>
      </c>
      <c r="L32" s="1369"/>
      <c r="M32" s="1369"/>
      <c r="N32" s="138"/>
      <c r="O32" s="1369">
        <v>25.7</v>
      </c>
      <c r="P32" s="1369"/>
      <c r="Q32" s="1369"/>
      <c r="R32" s="307"/>
      <c r="S32" s="1369">
        <v>26.6</v>
      </c>
      <c r="T32" s="1369"/>
      <c r="U32" s="1369"/>
      <c r="V32" s="307"/>
      <c r="W32" s="1370">
        <v>24.1</v>
      </c>
      <c r="X32" s="1370"/>
      <c r="Y32" s="1370"/>
      <c r="Z32" s="457"/>
      <c r="AA32" s="4"/>
    </row>
    <row r="33" spans="1:28" ht="12" customHeight="1">
      <c r="A33" s="4"/>
      <c r="B33" s="32"/>
      <c r="C33" s="283"/>
      <c r="D33" s="777" t="s">
        <v>80</v>
      </c>
      <c r="E33" s="118"/>
      <c r="F33" s="137"/>
      <c r="G33" s="1369">
        <v>22.7</v>
      </c>
      <c r="H33" s="1369"/>
      <c r="I33" s="1369"/>
      <c r="J33" s="138"/>
      <c r="K33" s="1369">
        <v>22.3</v>
      </c>
      <c r="L33" s="1369"/>
      <c r="M33" s="1369"/>
      <c r="N33" s="138"/>
      <c r="O33" s="1369">
        <v>22.2</v>
      </c>
      <c r="P33" s="1369"/>
      <c r="Q33" s="1369"/>
      <c r="R33" s="307"/>
      <c r="S33" s="1369">
        <v>22</v>
      </c>
      <c r="T33" s="1369"/>
      <c r="U33" s="1369"/>
      <c r="V33" s="307"/>
      <c r="W33" s="1370">
        <v>20</v>
      </c>
      <c r="X33" s="1370"/>
      <c r="Y33" s="1370"/>
      <c r="Z33" s="457"/>
      <c r="AA33" s="4"/>
    </row>
    <row r="34" spans="1:28" s="311" customFormat="1" ht="12" customHeight="1">
      <c r="A34" s="309"/>
      <c r="B34" s="1391" t="s">
        <v>218</v>
      </c>
      <c r="C34" s="1391"/>
      <c r="D34" s="1391"/>
      <c r="E34" s="118"/>
      <c r="F34" s="139"/>
      <c r="G34" s="1392">
        <v>46.7</v>
      </c>
      <c r="H34" s="1392"/>
      <c r="I34" s="1392"/>
      <c r="J34" s="140"/>
      <c r="K34" s="1392">
        <v>46.9</v>
      </c>
      <c r="L34" s="1392"/>
      <c r="M34" s="1392"/>
      <c r="N34" s="140"/>
      <c r="O34" s="1392">
        <v>46.8</v>
      </c>
      <c r="P34" s="1392"/>
      <c r="Q34" s="1392"/>
      <c r="R34" s="307"/>
      <c r="S34" s="1392">
        <v>46.9</v>
      </c>
      <c r="T34" s="1392"/>
      <c r="U34" s="1392"/>
      <c r="V34" s="307"/>
      <c r="W34" s="1392">
        <v>45.5</v>
      </c>
      <c r="X34" s="1392"/>
      <c r="Y34" s="1392"/>
      <c r="Z34" s="461"/>
      <c r="AA34" s="309"/>
      <c r="AB34" s="131"/>
    </row>
    <row r="35" spans="1:28" ht="12" customHeight="1">
      <c r="A35" s="4"/>
      <c r="B35" s="32"/>
      <c r="C35" s="283"/>
      <c r="D35" s="777" t="s">
        <v>81</v>
      </c>
      <c r="E35" s="428"/>
      <c r="F35" s="137"/>
      <c r="G35" s="1369">
        <v>52.6</v>
      </c>
      <c r="H35" s="1369"/>
      <c r="I35" s="1369"/>
      <c r="J35" s="138"/>
      <c r="K35" s="1369">
        <v>52.6</v>
      </c>
      <c r="L35" s="1369"/>
      <c r="M35" s="1369"/>
      <c r="N35" s="138"/>
      <c r="O35" s="1369">
        <v>51.9</v>
      </c>
      <c r="P35" s="1369"/>
      <c r="Q35" s="1369"/>
      <c r="R35" s="307"/>
      <c r="S35" s="1369">
        <v>51.4</v>
      </c>
      <c r="T35" s="1369"/>
      <c r="U35" s="1369"/>
      <c r="V35" s="307"/>
      <c r="W35" s="1369">
        <v>50.1</v>
      </c>
      <c r="X35" s="1369"/>
      <c r="Y35" s="1369"/>
      <c r="Z35" s="457"/>
      <c r="AA35" s="4"/>
    </row>
    <row r="36" spans="1:28" ht="12" customHeight="1">
      <c r="A36" s="4"/>
      <c r="B36" s="32"/>
      <c r="C36" s="283"/>
      <c r="D36" s="777" t="s">
        <v>80</v>
      </c>
      <c r="E36" s="428"/>
      <c r="F36" s="137"/>
      <c r="G36" s="1369">
        <v>41.4</v>
      </c>
      <c r="H36" s="1369"/>
      <c r="I36" s="1369"/>
      <c r="J36" s="138"/>
      <c r="K36" s="1369">
        <v>41.8</v>
      </c>
      <c r="L36" s="1369"/>
      <c r="M36" s="1369"/>
      <c r="N36" s="138"/>
      <c r="O36" s="1369">
        <v>42.1</v>
      </c>
      <c r="P36" s="1369"/>
      <c r="Q36" s="1369"/>
      <c r="R36" s="307"/>
      <c r="S36" s="1369">
        <v>42.8</v>
      </c>
      <c r="T36" s="1369"/>
      <c r="U36" s="1369"/>
      <c r="V36" s="307"/>
      <c r="W36" s="1369">
        <v>41.3</v>
      </c>
      <c r="X36" s="1369"/>
      <c r="Y36" s="1369"/>
      <c r="Z36" s="457"/>
      <c r="AA36" s="4"/>
    </row>
    <row r="37" spans="1:28" ht="4.5" customHeight="1">
      <c r="A37" s="4"/>
      <c r="B37" s="32"/>
      <c r="C37" s="283"/>
      <c r="D37" s="777"/>
      <c r="E37" s="428"/>
      <c r="F37" s="137"/>
      <c r="G37" s="1389"/>
      <c r="H37" s="1389"/>
      <c r="I37" s="1389"/>
      <c r="J37" s="137"/>
      <c r="K37" s="1389"/>
      <c r="L37" s="1389"/>
      <c r="M37" s="1389"/>
      <c r="N37" s="137"/>
      <c r="O37" s="1389"/>
      <c r="P37" s="1389"/>
      <c r="Q37" s="1389"/>
      <c r="R37" s="307"/>
      <c r="S37" s="1389"/>
      <c r="T37" s="1389"/>
      <c r="U37" s="1389"/>
      <c r="V37" s="307"/>
      <c r="W37" s="1388"/>
      <c r="X37" s="1388"/>
      <c r="Y37" s="1388"/>
      <c r="Z37" s="457"/>
      <c r="AA37" s="4"/>
    </row>
    <row r="38" spans="1:28" ht="13.5" customHeight="1">
      <c r="A38" s="4"/>
      <c r="B38" s="32"/>
      <c r="C38" s="1390" t="s">
        <v>219</v>
      </c>
      <c r="D38" s="1390"/>
      <c r="E38" s="776"/>
      <c r="F38" s="776"/>
      <c r="G38" s="1389"/>
      <c r="H38" s="1389"/>
      <c r="I38" s="1389"/>
      <c r="J38" s="137"/>
      <c r="K38" s="1389"/>
      <c r="L38" s="1389"/>
      <c r="M38" s="1389"/>
      <c r="N38" s="137"/>
      <c r="O38" s="1389"/>
      <c r="P38" s="1389"/>
      <c r="Q38" s="1389"/>
      <c r="R38" s="307"/>
      <c r="S38" s="1389"/>
      <c r="T38" s="1389"/>
      <c r="U38" s="1389"/>
      <c r="V38" s="307"/>
      <c r="W38" s="1388"/>
      <c r="X38" s="1388"/>
      <c r="Y38" s="1388"/>
      <c r="Z38" s="457"/>
      <c r="AA38" s="4"/>
    </row>
    <row r="39" spans="1:28" ht="12" customHeight="1">
      <c r="A39" s="4"/>
      <c r="B39" s="32"/>
      <c r="C39" s="1381" t="s">
        <v>217</v>
      </c>
      <c r="D39" s="1381"/>
      <c r="E39" s="141"/>
      <c r="F39" s="20"/>
      <c r="G39" s="1386">
        <v>-7.1</v>
      </c>
      <c r="H39" s="1386"/>
      <c r="I39" s="1386"/>
      <c r="J39" s="137"/>
      <c r="K39" s="1386">
        <v>-6.5</v>
      </c>
      <c r="L39" s="1386"/>
      <c r="M39" s="1386"/>
      <c r="N39" s="137"/>
      <c r="O39" s="1386">
        <v>-6.2</v>
      </c>
      <c r="P39" s="1386"/>
      <c r="Q39" s="1386"/>
      <c r="R39" s="307"/>
      <c r="S39" s="1386">
        <v>-6</v>
      </c>
      <c r="T39" s="1386"/>
      <c r="U39" s="1386"/>
      <c r="V39" s="307"/>
      <c r="W39" s="1387">
        <v>-6.2</v>
      </c>
      <c r="X39" s="1387"/>
      <c r="Y39" s="1387"/>
      <c r="Z39" s="457"/>
      <c r="AA39" s="4"/>
    </row>
    <row r="40" spans="1:28" ht="12" customHeight="1">
      <c r="A40" s="4"/>
      <c r="B40" s="32"/>
      <c r="C40" s="1381" t="s">
        <v>201</v>
      </c>
      <c r="D40" s="1381"/>
      <c r="E40" s="141"/>
      <c r="F40" s="20"/>
      <c r="G40" s="1386">
        <v>-4.8</v>
      </c>
      <c r="H40" s="1386"/>
      <c r="I40" s="1386"/>
      <c r="J40" s="137"/>
      <c r="K40" s="1386">
        <v>-3.3</v>
      </c>
      <c r="L40" s="1386"/>
      <c r="M40" s="1386"/>
      <c r="N40" s="137"/>
      <c r="O40" s="1386">
        <v>-3.5</v>
      </c>
      <c r="P40" s="1386"/>
      <c r="Q40" s="1386"/>
      <c r="R40" s="307"/>
      <c r="S40" s="1386">
        <v>-4.5999999999999996</v>
      </c>
      <c r="T40" s="1386"/>
      <c r="U40" s="1386"/>
      <c r="V40" s="307"/>
      <c r="W40" s="1387">
        <v>-4.0999999999999996</v>
      </c>
      <c r="X40" s="1387"/>
      <c r="Y40" s="1387"/>
      <c r="Z40" s="457"/>
      <c r="AA40" s="4"/>
    </row>
    <row r="41" spans="1:28" ht="12" customHeight="1">
      <c r="A41" s="4"/>
      <c r="B41" s="32"/>
      <c r="C41" s="1381" t="s">
        <v>218</v>
      </c>
      <c r="D41" s="1381"/>
      <c r="E41" s="141"/>
      <c r="F41" s="20"/>
      <c r="G41" s="1386">
        <v>-11.2</v>
      </c>
      <c r="H41" s="1386"/>
      <c r="I41" s="1386"/>
      <c r="J41" s="137"/>
      <c r="K41" s="1386">
        <v>-10.8</v>
      </c>
      <c r="L41" s="1386"/>
      <c r="M41" s="1386"/>
      <c r="N41" s="137"/>
      <c r="O41" s="1386">
        <v>-9.8000000000000007</v>
      </c>
      <c r="P41" s="1386"/>
      <c r="Q41" s="1386"/>
      <c r="R41" s="307"/>
      <c r="S41" s="1386">
        <v>-8.6</v>
      </c>
      <c r="T41" s="1386"/>
      <c r="U41" s="1386"/>
      <c r="V41" s="307"/>
      <c r="W41" s="1387">
        <v>-8.8000000000000007</v>
      </c>
      <c r="X41" s="1387"/>
      <c r="Y41" s="1387"/>
      <c r="Z41" s="457"/>
      <c r="AA41" s="4"/>
    </row>
    <row r="42" spans="1:28" ht="5.25" customHeight="1" thickBot="1">
      <c r="A42" s="4"/>
      <c r="B42" s="32"/>
      <c r="C42" s="777"/>
      <c r="D42" s="777"/>
      <c r="E42" s="141"/>
      <c r="F42" s="20"/>
      <c r="G42" s="321"/>
      <c r="H42" s="321"/>
      <c r="I42" s="321"/>
      <c r="J42" s="313"/>
      <c r="K42" s="321"/>
      <c r="L42" s="321"/>
      <c r="M42" s="321"/>
      <c r="N42" s="137"/>
      <c r="O42" s="321"/>
      <c r="P42" s="321"/>
      <c r="Q42" s="321"/>
      <c r="R42" s="137"/>
      <c r="S42" s="321"/>
      <c r="T42" s="321"/>
      <c r="U42" s="321"/>
      <c r="V42" s="307"/>
      <c r="W42" s="322"/>
      <c r="X42" s="322"/>
      <c r="Y42" s="322"/>
      <c r="Z42" s="457"/>
      <c r="AA42" s="4"/>
    </row>
    <row r="43" spans="1:28" s="12" customFormat="1" ht="13.5" customHeight="1" thickBot="1">
      <c r="A43" s="11"/>
      <c r="B43" s="19"/>
      <c r="C43" s="833" t="s">
        <v>554</v>
      </c>
      <c r="D43" s="834"/>
      <c r="E43" s="834"/>
      <c r="F43" s="834"/>
      <c r="G43" s="834"/>
      <c r="H43" s="834"/>
      <c r="I43" s="834"/>
      <c r="J43" s="834"/>
      <c r="K43" s="834"/>
      <c r="L43" s="834"/>
      <c r="M43" s="834"/>
      <c r="N43" s="834"/>
      <c r="O43" s="834"/>
      <c r="P43" s="834"/>
      <c r="Q43" s="834"/>
      <c r="R43" s="834"/>
      <c r="S43" s="834"/>
      <c r="T43" s="834"/>
      <c r="U43" s="834"/>
      <c r="V43" s="834"/>
      <c r="W43" s="834"/>
      <c r="X43" s="834"/>
      <c r="Y43" s="835"/>
      <c r="Z43" s="457"/>
      <c r="AA43" s="11"/>
    </row>
    <row r="44" spans="1:28" s="12" customFormat="1" ht="3.75" customHeight="1">
      <c r="A44" s="11"/>
      <c r="B44" s="19"/>
      <c r="C44" s="1384" t="s">
        <v>204</v>
      </c>
      <c r="D44" s="1384"/>
      <c r="E44" s="19"/>
      <c r="F44" s="19"/>
      <c r="G44" s="19"/>
      <c r="H44" s="19"/>
      <c r="I44" s="19"/>
      <c r="J44" s="19"/>
      <c r="K44" s="19"/>
      <c r="L44" s="19"/>
      <c r="M44" s="19"/>
      <c r="N44" s="19"/>
      <c r="O44" s="19"/>
      <c r="P44" s="19"/>
      <c r="Q44" s="19"/>
      <c r="R44" s="19"/>
      <c r="S44" s="19"/>
      <c r="T44" s="19"/>
      <c r="U44" s="19"/>
      <c r="V44" s="19"/>
      <c r="W44" s="19"/>
      <c r="X44" s="19"/>
      <c r="Y44" s="19"/>
      <c r="Z44" s="457"/>
      <c r="AA44" s="11"/>
    </row>
    <row r="45" spans="1:28" ht="13.5" customHeight="1">
      <c r="A45" s="4"/>
      <c r="B45" s="8"/>
      <c r="C45" s="1384"/>
      <c r="D45" s="1384"/>
      <c r="E45" s="782"/>
      <c r="F45" s="307">
        <v>2010</v>
      </c>
      <c r="G45" s="1385">
        <v>2011</v>
      </c>
      <c r="H45" s="1385"/>
      <c r="I45" s="1385"/>
      <c r="J45" s="307"/>
      <c r="K45" s="1385">
        <v>2012</v>
      </c>
      <c r="L45" s="1385"/>
      <c r="M45" s="1385"/>
      <c r="N45" s="1385"/>
      <c r="O45" s="1385"/>
      <c r="P45" s="1385"/>
      <c r="Q45" s="1385"/>
      <c r="R45" s="1385"/>
      <c r="S45" s="1385"/>
      <c r="T45" s="1385"/>
      <c r="U45" s="1385"/>
      <c r="V45" s="1385"/>
      <c r="W45" s="1385"/>
      <c r="X45" s="1385"/>
      <c r="Y45" s="1385"/>
      <c r="Z45" s="457"/>
      <c r="AA45" s="4"/>
    </row>
    <row r="46" spans="1:28">
      <c r="A46" s="4"/>
      <c r="B46" s="8"/>
      <c r="C46" s="786"/>
      <c r="D46" s="786"/>
      <c r="E46" s="786"/>
      <c r="F46" s="786"/>
      <c r="G46" s="874" t="str">
        <f>+G7</f>
        <v>4.º trimestre</v>
      </c>
      <c r="H46" s="875"/>
      <c r="I46" s="875"/>
      <c r="J46" s="782"/>
      <c r="K46" s="1368" t="str">
        <f>+K7</f>
        <v>1.º trimestre</v>
      </c>
      <c r="L46" s="1368"/>
      <c r="M46" s="1368"/>
      <c r="N46" s="782"/>
      <c r="O46" s="1368" t="str">
        <f>+O7</f>
        <v>2.º trimestre</v>
      </c>
      <c r="P46" s="1368"/>
      <c r="Q46" s="1368"/>
      <c r="R46" s="308"/>
      <c r="S46" s="1368" t="str">
        <f>+S7</f>
        <v>3.º trimestre</v>
      </c>
      <c r="T46" s="1368"/>
      <c r="U46" s="1368"/>
      <c r="V46" s="307"/>
      <c r="W46" s="1368" t="str">
        <f>+W7</f>
        <v>4.º trimestre</v>
      </c>
      <c r="X46" s="1368"/>
      <c r="Y46" s="1368"/>
      <c r="Z46" s="457"/>
      <c r="AA46" s="4"/>
    </row>
    <row r="47" spans="1:28" ht="11.25" customHeight="1">
      <c r="A47" s="4"/>
      <c r="B47" s="8"/>
      <c r="C47" s="786"/>
      <c r="D47" s="786"/>
      <c r="E47" s="786"/>
      <c r="F47" s="855"/>
      <c r="G47" s="855" t="s">
        <v>205</v>
      </c>
      <c r="H47" s="843"/>
      <c r="I47" s="856" t="s">
        <v>136</v>
      </c>
      <c r="J47" s="786"/>
      <c r="K47" s="876" t="s">
        <v>205</v>
      </c>
      <c r="L47" s="843"/>
      <c r="M47" s="856" t="s">
        <v>136</v>
      </c>
      <c r="N47" s="786"/>
      <c r="O47" s="855" t="s">
        <v>205</v>
      </c>
      <c r="P47" s="843"/>
      <c r="Q47" s="856" t="s">
        <v>136</v>
      </c>
      <c r="R47" s="786"/>
      <c r="S47" s="855" t="s">
        <v>205</v>
      </c>
      <c r="T47" s="843"/>
      <c r="U47" s="856" t="s">
        <v>136</v>
      </c>
      <c r="V47" s="843"/>
      <c r="W47" s="855" t="s">
        <v>205</v>
      </c>
      <c r="X47" s="843"/>
      <c r="Y47" s="856" t="s">
        <v>136</v>
      </c>
      <c r="Z47" s="457"/>
      <c r="AA47" s="4"/>
    </row>
    <row r="48" spans="1:28" ht="3" customHeight="1">
      <c r="A48" s="4"/>
      <c r="B48" s="8"/>
      <c r="C48" s="786"/>
      <c r="D48" s="786"/>
      <c r="E48" s="786"/>
      <c r="F48" s="786"/>
      <c r="G48" s="782"/>
      <c r="H48" s="843"/>
      <c r="I48" s="782"/>
      <c r="J48" s="782"/>
      <c r="K48" s="782"/>
      <c r="L48" s="843"/>
      <c r="M48" s="782"/>
      <c r="N48" s="111"/>
      <c r="O48" s="782"/>
      <c r="P48" s="843"/>
      <c r="Q48" s="782"/>
      <c r="R48" s="313"/>
      <c r="S48" s="857"/>
      <c r="T48" s="843"/>
      <c r="U48" s="782"/>
      <c r="V48" s="843"/>
      <c r="W48" s="782"/>
      <c r="X48" s="843"/>
      <c r="Y48" s="782"/>
      <c r="Z48" s="457"/>
      <c r="AA48" s="4"/>
    </row>
    <row r="49" spans="1:27" s="299" customFormat="1" ht="13.5" customHeight="1">
      <c r="A49" s="130"/>
      <c r="B49" s="301"/>
      <c r="C49" s="1360" t="s">
        <v>13</v>
      </c>
      <c r="D49" s="1360"/>
      <c r="E49" s="433"/>
      <c r="F49" s="433"/>
      <c r="G49" s="846">
        <v>4735.3999999999996</v>
      </c>
      <c r="H49" s="846"/>
      <c r="I49" s="846">
        <v>100</v>
      </c>
      <c r="J49" s="846"/>
      <c r="K49" s="846">
        <v>4662.5</v>
      </c>
      <c r="L49" s="846"/>
      <c r="M49" s="846">
        <v>100</v>
      </c>
      <c r="N49" s="846"/>
      <c r="O49" s="846">
        <v>4688.2</v>
      </c>
      <c r="P49" s="846"/>
      <c r="Q49" s="846">
        <v>100</v>
      </c>
      <c r="R49" s="846"/>
      <c r="S49" s="846">
        <v>4656.3</v>
      </c>
      <c r="T49" s="846"/>
      <c r="U49" s="846">
        <v>100</v>
      </c>
      <c r="V49" s="846"/>
      <c r="W49" s="846">
        <v>4531.8</v>
      </c>
      <c r="X49" s="846"/>
      <c r="Y49" s="846">
        <f>+W49/W49*100</f>
        <v>100</v>
      </c>
      <c r="Z49" s="458"/>
      <c r="AA49" s="130"/>
    </row>
    <row r="50" spans="1:27" s="28" customFormat="1" ht="11.25" customHeight="1">
      <c r="A50" s="279"/>
      <c r="B50" s="20"/>
      <c r="C50" s="142"/>
      <c r="D50" s="1383" t="s">
        <v>201</v>
      </c>
      <c r="E50" s="1383"/>
      <c r="F50" s="1383"/>
      <c r="G50" s="849">
        <v>285.10000000000002</v>
      </c>
      <c r="H50" s="293"/>
      <c r="I50" s="849">
        <v>6</v>
      </c>
      <c r="J50" s="851"/>
      <c r="K50" s="849">
        <v>272.3</v>
      </c>
      <c r="L50" s="293"/>
      <c r="M50" s="849">
        <v>5.8</v>
      </c>
      <c r="N50" s="851"/>
      <c r="O50" s="849">
        <v>271.60000000000002</v>
      </c>
      <c r="P50" s="293"/>
      <c r="Q50" s="849">
        <v>5.8</v>
      </c>
      <c r="R50" s="851"/>
      <c r="S50" s="849">
        <v>274</v>
      </c>
      <c r="T50" s="293"/>
      <c r="U50" s="849">
        <v>5.9</v>
      </c>
      <c r="V50" s="851"/>
      <c r="W50" s="849">
        <v>247.3</v>
      </c>
      <c r="X50" s="293"/>
      <c r="Y50" s="849">
        <f>+W50/W$49*100</f>
        <v>5.5</v>
      </c>
      <c r="Z50" s="459"/>
      <c r="AA50" s="279"/>
    </row>
    <row r="51" spans="1:27" s="28" customFormat="1" ht="11.25" customHeight="1">
      <c r="A51" s="279"/>
      <c r="B51" s="20"/>
      <c r="C51" s="142"/>
      <c r="D51" s="149" t="s">
        <v>555</v>
      </c>
      <c r="E51" s="323"/>
      <c r="F51" s="786"/>
      <c r="G51" s="849">
        <v>877.1</v>
      </c>
      <c r="H51" s="293"/>
      <c r="I51" s="849">
        <v>18.5</v>
      </c>
      <c r="J51" s="851"/>
      <c r="K51" s="849">
        <v>879.9</v>
      </c>
      <c r="L51" s="293"/>
      <c r="M51" s="849">
        <v>18.899999999999999</v>
      </c>
      <c r="N51" s="851"/>
      <c r="O51" s="849">
        <v>894.6</v>
      </c>
      <c r="P51" s="293"/>
      <c r="Q51" s="849">
        <v>19.100000000000001</v>
      </c>
      <c r="R51" s="851"/>
      <c r="S51" s="849">
        <v>905.3</v>
      </c>
      <c r="T51" s="293"/>
      <c r="U51" s="849">
        <v>19.399999999999999</v>
      </c>
      <c r="V51" s="851"/>
      <c r="W51" s="849">
        <v>874.1</v>
      </c>
      <c r="X51" s="293"/>
      <c r="Y51" s="849">
        <f>+W51/W49*100</f>
        <v>19.3</v>
      </c>
      <c r="Z51" s="459"/>
      <c r="AA51" s="279"/>
    </row>
    <row r="52" spans="1:27" s="28" customFormat="1" ht="11.25" customHeight="1">
      <c r="A52" s="279"/>
      <c r="B52" s="91"/>
      <c r="C52" s="149" t="s">
        <v>237</v>
      </c>
      <c r="D52" s="400"/>
      <c r="E52" s="782"/>
      <c r="F52" s="20"/>
      <c r="G52" s="849">
        <v>1693.9</v>
      </c>
      <c r="H52" s="849"/>
      <c r="I52" s="849">
        <v>35.799999999999997</v>
      </c>
      <c r="J52" s="849"/>
      <c r="K52" s="849">
        <v>1667.4</v>
      </c>
      <c r="L52" s="849"/>
      <c r="M52" s="849">
        <v>35.799999999999997</v>
      </c>
      <c r="N52" s="849"/>
      <c r="O52" s="849">
        <v>1676.8</v>
      </c>
      <c r="P52" s="849"/>
      <c r="Q52" s="849">
        <v>35.799999999999997</v>
      </c>
      <c r="R52" s="849"/>
      <c r="S52" s="849">
        <v>1660.5</v>
      </c>
      <c r="T52" s="849"/>
      <c r="U52" s="849">
        <v>35.700000000000003</v>
      </c>
      <c r="V52" s="849"/>
      <c r="W52" s="849">
        <v>1614.1</v>
      </c>
      <c r="X52" s="849"/>
      <c r="Y52" s="849">
        <f>W52/W$49*100</f>
        <v>35.6</v>
      </c>
      <c r="Z52" s="459"/>
      <c r="AA52" s="279"/>
    </row>
    <row r="53" spans="1:27" s="28" customFormat="1" ht="11.25" customHeight="1">
      <c r="A53" s="279"/>
      <c r="B53" s="20"/>
      <c r="C53" s="283"/>
      <c r="D53" s="1381" t="s">
        <v>201</v>
      </c>
      <c r="E53" s="1381"/>
      <c r="F53" s="1381"/>
      <c r="G53" s="851">
        <v>119.5</v>
      </c>
      <c r="H53" s="849"/>
      <c r="I53" s="851">
        <v>7.1</v>
      </c>
      <c r="J53" s="851"/>
      <c r="K53" s="851">
        <v>118.7</v>
      </c>
      <c r="L53" s="849"/>
      <c r="M53" s="851">
        <v>7.1</v>
      </c>
      <c r="N53" s="851"/>
      <c r="O53" s="851">
        <v>122.8</v>
      </c>
      <c r="P53" s="849"/>
      <c r="Q53" s="851">
        <v>7.3</v>
      </c>
      <c r="R53" s="851"/>
      <c r="S53" s="851">
        <v>117.1</v>
      </c>
      <c r="T53" s="849"/>
      <c r="U53" s="851">
        <v>7.1</v>
      </c>
      <c r="V53" s="851"/>
      <c r="W53" s="851">
        <v>106</v>
      </c>
      <c r="X53" s="849"/>
      <c r="Y53" s="851">
        <f>W53/W52*100</f>
        <v>6.6</v>
      </c>
      <c r="Z53" s="459"/>
      <c r="AA53" s="279"/>
    </row>
    <row r="54" spans="1:27" s="28" customFormat="1" ht="11.25" customHeight="1">
      <c r="A54" s="279"/>
      <c r="B54" s="20"/>
      <c r="C54" s="283"/>
      <c r="D54" s="777" t="s">
        <v>555</v>
      </c>
      <c r="E54" s="729"/>
      <c r="F54" s="20"/>
      <c r="G54" s="851">
        <v>284.8</v>
      </c>
      <c r="H54" s="849"/>
      <c r="I54" s="851">
        <v>16.8</v>
      </c>
      <c r="J54" s="851"/>
      <c r="K54" s="851">
        <v>283.89999999999998</v>
      </c>
      <c r="L54" s="849"/>
      <c r="M54" s="851">
        <v>17</v>
      </c>
      <c r="N54" s="851"/>
      <c r="O54" s="851">
        <v>304.10000000000002</v>
      </c>
      <c r="P54" s="849"/>
      <c r="Q54" s="851">
        <v>18.100000000000001</v>
      </c>
      <c r="R54" s="851"/>
      <c r="S54" s="851">
        <v>306</v>
      </c>
      <c r="T54" s="849"/>
      <c r="U54" s="851">
        <v>18.399999999999999</v>
      </c>
      <c r="V54" s="851"/>
      <c r="W54" s="851">
        <v>293.60000000000002</v>
      </c>
      <c r="X54" s="849"/>
      <c r="Y54" s="851">
        <f>+W54/W52*100</f>
        <v>18.2</v>
      </c>
      <c r="Z54" s="459"/>
      <c r="AA54" s="279"/>
    </row>
    <row r="55" spans="1:27" s="28" customFormat="1" ht="11.25" customHeight="1">
      <c r="A55" s="279"/>
      <c r="B55" s="20"/>
      <c r="C55" s="149" t="s">
        <v>238</v>
      </c>
      <c r="D55" s="400"/>
      <c r="E55" s="323"/>
      <c r="F55" s="20"/>
      <c r="G55" s="849">
        <v>1098.0999999999999</v>
      </c>
      <c r="H55" s="849"/>
      <c r="I55" s="849">
        <v>23.2</v>
      </c>
      <c r="J55" s="849"/>
      <c r="K55" s="849">
        <v>1100</v>
      </c>
      <c r="L55" s="849"/>
      <c r="M55" s="849">
        <v>23.6</v>
      </c>
      <c r="N55" s="849"/>
      <c r="O55" s="849">
        <v>1126.8</v>
      </c>
      <c r="P55" s="849"/>
      <c r="Q55" s="849">
        <v>24</v>
      </c>
      <c r="R55" s="849"/>
      <c r="S55" s="849">
        <v>1113.3</v>
      </c>
      <c r="T55" s="849"/>
      <c r="U55" s="849">
        <v>23.9</v>
      </c>
      <c r="V55" s="849"/>
      <c r="W55" s="849">
        <v>1085.9000000000001</v>
      </c>
      <c r="X55" s="849"/>
      <c r="Y55" s="849">
        <f>W55/W$49*100</f>
        <v>24</v>
      </c>
      <c r="Z55" s="459"/>
      <c r="AA55" s="279"/>
    </row>
    <row r="56" spans="1:27" s="28" customFormat="1" ht="11.25" customHeight="1">
      <c r="A56" s="279"/>
      <c r="B56" s="20"/>
      <c r="C56" s="283"/>
      <c r="D56" s="1381" t="s">
        <v>201</v>
      </c>
      <c r="E56" s="1381"/>
      <c r="F56" s="1381"/>
      <c r="G56" s="851">
        <v>59.9</v>
      </c>
      <c r="H56" s="849"/>
      <c r="I56" s="851">
        <v>5.5</v>
      </c>
      <c r="J56" s="851"/>
      <c r="K56" s="851">
        <v>57.6</v>
      </c>
      <c r="L56" s="849"/>
      <c r="M56" s="851">
        <v>5.2</v>
      </c>
      <c r="N56" s="851"/>
      <c r="O56" s="851">
        <v>57.5</v>
      </c>
      <c r="P56" s="849"/>
      <c r="Q56" s="851">
        <v>5.0999999999999996</v>
      </c>
      <c r="R56" s="851"/>
      <c r="S56" s="851">
        <v>56.4</v>
      </c>
      <c r="T56" s="849"/>
      <c r="U56" s="851">
        <v>5.0999999999999996</v>
      </c>
      <c r="V56" s="851"/>
      <c r="W56" s="851">
        <v>54.8</v>
      </c>
      <c r="X56" s="849"/>
      <c r="Y56" s="851">
        <f>W56/W55*100</f>
        <v>5</v>
      </c>
      <c r="Z56" s="459"/>
      <c r="AA56" s="279"/>
    </row>
    <row r="57" spans="1:27" s="28" customFormat="1" ht="11.25" customHeight="1">
      <c r="A57" s="279"/>
      <c r="B57" s="20"/>
      <c r="C57" s="283"/>
      <c r="D57" s="777" t="s">
        <v>555</v>
      </c>
      <c r="E57" s="118"/>
      <c r="F57" s="863"/>
      <c r="G57" s="851">
        <v>257.89999999999998</v>
      </c>
      <c r="H57" s="849"/>
      <c r="I57" s="851">
        <v>23.5</v>
      </c>
      <c r="J57" s="851"/>
      <c r="K57" s="851">
        <v>262.8</v>
      </c>
      <c r="L57" s="849"/>
      <c r="M57" s="851">
        <v>23.9</v>
      </c>
      <c r="N57" s="851"/>
      <c r="O57" s="851">
        <v>273.39999999999998</v>
      </c>
      <c r="P57" s="849"/>
      <c r="Q57" s="851">
        <v>24.3</v>
      </c>
      <c r="R57" s="851"/>
      <c r="S57" s="851">
        <v>278.7</v>
      </c>
      <c r="T57" s="849"/>
      <c r="U57" s="851">
        <v>25</v>
      </c>
      <c r="V57" s="851"/>
      <c r="W57" s="851">
        <v>266.60000000000002</v>
      </c>
      <c r="X57" s="849"/>
      <c r="Y57" s="851">
        <f>+W57/W55*100</f>
        <v>24.6</v>
      </c>
      <c r="Z57" s="459"/>
      <c r="AA57" s="279"/>
    </row>
    <row r="58" spans="1:27" s="28" customFormat="1" ht="11.25" customHeight="1">
      <c r="A58" s="279"/>
      <c r="B58" s="20"/>
      <c r="C58" s="149" t="s">
        <v>68</v>
      </c>
      <c r="D58" s="400"/>
      <c r="E58" s="118"/>
      <c r="F58" s="20"/>
      <c r="G58" s="849">
        <v>1222</v>
      </c>
      <c r="H58" s="849"/>
      <c r="I58" s="849">
        <v>25.8</v>
      </c>
      <c r="J58" s="849"/>
      <c r="K58" s="849">
        <v>1187.5999999999999</v>
      </c>
      <c r="L58" s="849"/>
      <c r="M58" s="849">
        <v>25.5</v>
      </c>
      <c r="N58" s="849"/>
      <c r="O58" s="849">
        <v>1174.3</v>
      </c>
      <c r="P58" s="849"/>
      <c r="Q58" s="849">
        <v>25</v>
      </c>
      <c r="R58" s="849"/>
      <c r="S58" s="849">
        <v>1170.3</v>
      </c>
      <c r="T58" s="849"/>
      <c r="U58" s="849">
        <v>25.1</v>
      </c>
      <c r="V58" s="849"/>
      <c r="W58" s="849">
        <v>1148.5</v>
      </c>
      <c r="X58" s="849"/>
      <c r="Y58" s="849">
        <f>W58/W$49*100</f>
        <v>25.3</v>
      </c>
      <c r="Z58" s="459"/>
      <c r="AA58" s="279"/>
    </row>
    <row r="59" spans="1:27" s="28" customFormat="1" ht="11.25" customHeight="1">
      <c r="A59" s="279"/>
      <c r="B59" s="20"/>
      <c r="C59" s="283"/>
      <c r="D59" s="1381" t="s">
        <v>201</v>
      </c>
      <c r="E59" s="1381"/>
      <c r="F59" s="1381"/>
      <c r="G59" s="851">
        <v>67.400000000000006</v>
      </c>
      <c r="H59" s="849"/>
      <c r="I59" s="851">
        <v>5.5</v>
      </c>
      <c r="J59" s="851"/>
      <c r="K59" s="851">
        <v>59.9</v>
      </c>
      <c r="L59" s="849"/>
      <c r="M59" s="851">
        <v>5</v>
      </c>
      <c r="N59" s="851"/>
      <c r="O59" s="851">
        <v>53</v>
      </c>
      <c r="P59" s="849"/>
      <c r="Q59" s="851">
        <v>4.5</v>
      </c>
      <c r="R59" s="851"/>
      <c r="S59" s="851">
        <v>58.7</v>
      </c>
      <c r="T59" s="849"/>
      <c r="U59" s="851">
        <v>5</v>
      </c>
      <c r="V59" s="851"/>
      <c r="W59" s="851">
        <v>53.5</v>
      </c>
      <c r="X59" s="849"/>
      <c r="Y59" s="851">
        <f>W59/W58*100</f>
        <v>4.7</v>
      </c>
      <c r="Z59" s="459"/>
      <c r="AA59" s="279"/>
    </row>
    <row r="60" spans="1:27" s="28" customFormat="1" ht="11.25" customHeight="1">
      <c r="A60" s="279"/>
      <c r="B60" s="20"/>
      <c r="C60" s="283"/>
      <c r="D60" s="777" t="s">
        <v>555</v>
      </c>
      <c r="E60" s="782"/>
      <c r="F60" s="20"/>
      <c r="G60" s="851">
        <v>203.2</v>
      </c>
      <c r="H60" s="849"/>
      <c r="I60" s="851">
        <v>16.600000000000001</v>
      </c>
      <c r="J60" s="851"/>
      <c r="K60" s="851">
        <v>199.8</v>
      </c>
      <c r="L60" s="849"/>
      <c r="M60" s="851">
        <v>16.8</v>
      </c>
      <c r="N60" s="851"/>
      <c r="O60" s="851">
        <v>188</v>
      </c>
      <c r="P60" s="849"/>
      <c r="Q60" s="851">
        <v>16</v>
      </c>
      <c r="R60" s="851"/>
      <c r="S60" s="851">
        <v>189.6</v>
      </c>
      <c r="T60" s="849"/>
      <c r="U60" s="851">
        <v>16.2</v>
      </c>
      <c r="V60" s="851"/>
      <c r="W60" s="851">
        <v>188.2</v>
      </c>
      <c r="X60" s="849"/>
      <c r="Y60" s="851">
        <f>+W60/W58*100</f>
        <v>16.399999999999999</v>
      </c>
      <c r="Z60" s="459"/>
      <c r="AA60" s="279"/>
    </row>
    <row r="61" spans="1:27" s="28" customFormat="1" ht="11.25" customHeight="1">
      <c r="A61" s="279"/>
      <c r="B61" s="20"/>
      <c r="C61" s="149" t="s">
        <v>240</v>
      </c>
      <c r="D61" s="400"/>
      <c r="E61" s="323"/>
      <c r="F61" s="20"/>
      <c r="G61" s="849">
        <v>320.89999999999998</v>
      </c>
      <c r="H61" s="849"/>
      <c r="I61" s="849">
        <v>6.8</v>
      </c>
      <c r="J61" s="849"/>
      <c r="K61" s="849">
        <v>313.39999999999998</v>
      </c>
      <c r="L61" s="849"/>
      <c r="M61" s="849">
        <v>6.7</v>
      </c>
      <c r="N61" s="849"/>
      <c r="O61" s="849">
        <v>312.2</v>
      </c>
      <c r="P61" s="849"/>
      <c r="Q61" s="849">
        <v>6.7</v>
      </c>
      <c r="R61" s="849"/>
      <c r="S61" s="849">
        <v>307</v>
      </c>
      <c r="T61" s="849"/>
      <c r="U61" s="849">
        <v>6.6</v>
      </c>
      <c r="V61" s="849"/>
      <c r="W61" s="849">
        <v>299.89999999999998</v>
      </c>
      <c r="X61" s="849"/>
      <c r="Y61" s="849">
        <f>W61/W$49*100</f>
        <v>6.6</v>
      </c>
      <c r="Z61" s="459"/>
      <c r="AA61" s="279"/>
    </row>
    <row r="62" spans="1:27" s="28" customFormat="1" ht="11.25" customHeight="1">
      <c r="A62" s="279"/>
      <c r="B62" s="20"/>
      <c r="C62" s="283"/>
      <c r="D62" s="1381" t="s">
        <v>201</v>
      </c>
      <c r="E62" s="1381"/>
      <c r="F62" s="1381"/>
      <c r="G62" s="851">
        <v>14.2</v>
      </c>
      <c r="H62" s="849"/>
      <c r="I62" s="851">
        <v>4.4000000000000004</v>
      </c>
      <c r="J62" s="851"/>
      <c r="K62" s="851">
        <v>12.9</v>
      </c>
      <c r="L62" s="849"/>
      <c r="M62" s="851">
        <v>4.0999999999999996</v>
      </c>
      <c r="N62" s="851"/>
      <c r="O62" s="851">
        <v>15.3</v>
      </c>
      <c r="P62" s="849"/>
      <c r="Q62" s="851">
        <v>4.9000000000000004</v>
      </c>
      <c r="R62" s="851"/>
      <c r="S62" s="851">
        <v>13.4</v>
      </c>
      <c r="T62" s="849"/>
      <c r="U62" s="851">
        <v>4.4000000000000004</v>
      </c>
      <c r="V62" s="851"/>
      <c r="W62" s="851">
        <v>12.9</v>
      </c>
      <c r="X62" s="849"/>
      <c r="Y62" s="851">
        <f>W62/W61*100</f>
        <v>4.3</v>
      </c>
      <c r="Z62" s="459"/>
      <c r="AA62" s="279"/>
    </row>
    <row r="63" spans="1:27" s="28" customFormat="1" ht="11.25" customHeight="1">
      <c r="A63" s="279"/>
      <c r="B63" s="20"/>
      <c r="C63" s="283"/>
      <c r="D63" s="777" t="s">
        <v>555</v>
      </c>
      <c r="E63" s="323"/>
      <c r="F63" s="20"/>
      <c r="G63" s="851">
        <v>61.8</v>
      </c>
      <c r="H63" s="849"/>
      <c r="I63" s="851">
        <v>19.3</v>
      </c>
      <c r="J63" s="851"/>
      <c r="K63" s="851">
        <v>63.2</v>
      </c>
      <c r="L63" s="849"/>
      <c r="M63" s="851">
        <v>20.2</v>
      </c>
      <c r="N63" s="851"/>
      <c r="O63" s="851">
        <v>59.3</v>
      </c>
      <c r="P63" s="849"/>
      <c r="Q63" s="851">
        <v>19</v>
      </c>
      <c r="R63" s="851"/>
      <c r="S63" s="851">
        <v>60</v>
      </c>
      <c r="T63" s="849"/>
      <c r="U63" s="851">
        <v>19.5</v>
      </c>
      <c r="V63" s="851"/>
      <c r="W63" s="851">
        <v>56.5</v>
      </c>
      <c r="X63" s="849"/>
      <c r="Y63" s="851">
        <f>+W63/W61*100</f>
        <v>18.8</v>
      </c>
      <c r="Z63" s="459"/>
      <c r="AA63" s="279"/>
    </row>
    <row r="64" spans="1:27" s="28" customFormat="1" ht="11.25" customHeight="1">
      <c r="A64" s="279"/>
      <c r="B64" s="20"/>
      <c r="C64" s="149" t="s">
        <v>241</v>
      </c>
      <c r="D64" s="400"/>
      <c r="E64" s="323"/>
      <c r="F64" s="20"/>
      <c r="G64" s="849">
        <v>188</v>
      </c>
      <c r="H64" s="849"/>
      <c r="I64" s="849">
        <v>4</v>
      </c>
      <c r="J64" s="849"/>
      <c r="K64" s="849">
        <v>181</v>
      </c>
      <c r="L64" s="849"/>
      <c r="M64" s="849">
        <v>3.9</v>
      </c>
      <c r="N64" s="849"/>
      <c r="O64" s="849">
        <v>188</v>
      </c>
      <c r="P64" s="849"/>
      <c r="Q64" s="849">
        <v>4</v>
      </c>
      <c r="R64" s="849"/>
      <c r="S64" s="849">
        <v>196.8</v>
      </c>
      <c r="T64" s="849"/>
      <c r="U64" s="849">
        <v>4.2</v>
      </c>
      <c r="V64" s="849"/>
      <c r="W64" s="849">
        <v>180</v>
      </c>
      <c r="X64" s="849"/>
      <c r="Y64" s="849">
        <f>W64/W$49*100</f>
        <v>4</v>
      </c>
      <c r="Z64" s="459"/>
      <c r="AA64" s="279"/>
    </row>
    <row r="65" spans="1:27" s="28" customFormat="1" ht="11.25" customHeight="1">
      <c r="A65" s="279"/>
      <c r="B65" s="20"/>
      <c r="C65" s="283"/>
      <c r="D65" s="1381" t="s">
        <v>201</v>
      </c>
      <c r="E65" s="1381"/>
      <c r="F65" s="1381"/>
      <c r="G65" s="851">
        <v>8.9</v>
      </c>
      <c r="H65" s="849"/>
      <c r="I65" s="851">
        <v>4.7</v>
      </c>
      <c r="J65" s="851"/>
      <c r="K65" s="851">
        <v>8.6999999999999993</v>
      </c>
      <c r="L65" s="849"/>
      <c r="M65" s="851">
        <v>4.8</v>
      </c>
      <c r="N65" s="851"/>
      <c r="O65" s="851">
        <v>9.5</v>
      </c>
      <c r="P65" s="849"/>
      <c r="Q65" s="851">
        <v>5.0999999999999996</v>
      </c>
      <c r="R65" s="851"/>
      <c r="S65" s="851">
        <v>13.7</v>
      </c>
      <c r="T65" s="849"/>
      <c r="U65" s="851">
        <v>7</v>
      </c>
      <c r="V65" s="851"/>
      <c r="W65" s="851">
        <v>7.2</v>
      </c>
      <c r="X65" s="849"/>
      <c r="Y65" s="851">
        <f>W65/W64*100</f>
        <v>4</v>
      </c>
      <c r="Z65" s="459"/>
      <c r="AA65" s="279"/>
    </row>
    <row r="66" spans="1:27" s="28" customFormat="1" ht="11.25" customHeight="1">
      <c r="A66" s="279"/>
      <c r="B66" s="20"/>
      <c r="C66" s="283"/>
      <c r="D66" s="777" t="s">
        <v>555</v>
      </c>
      <c r="E66" s="323"/>
      <c r="F66" s="20"/>
      <c r="G66" s="851">
        <v>39.6</v>
      </c>
      <c r="H66" s="849"/>
      <c r="I66" s="851">
        <v>21.1</v>
      </c>
      <c r="J66" s="851"/>
      <c r="K66" s="851">
        <v>37.5</v>
      </c>
      <c r="L66" s="849"/>
      <c r="M66" s="851">
        <v>20.7</v>
      </c>
      <c r="N66" s="851"/>
      <c r="O66" s="851">
        <v>37.1</v>
      </c>
      <c r="P66" s="849"/>
      <c r="Q66" s="851">
        <v>19.7</v>
      </c>
      <c r="R66" s="851"/>
      <c r="S66" s="851">
        <v>38.799999999999997</v>
      </c>
      <c r="T66" s="849"/>
      <c r="U66" s="851">
        <v>19.7</v>
      </c>
      <c r="V66" s="851"/>
      <c r="W66" s="851">
        <v>37.1</v>
      </c>
      <c r="X66" s="849"/>
      <c r="Y66" s="851">
        <f>+W66/W64*100</f>
        <v>20.6</v>
      </c>
      <c r="Z66" s="459"/>
      <c r="AA66" s="279"/>
    </row>
    <row r="67" spans="1:27" s="28" customFormat="1" ht="11.25" customHeight="1">
      <c r="A67" s="279"/>
      <c r="B67" s="20"/>
      <c r="C67" s="149" t="s">
        <v>167</v>
      </c>
      <c r="D67" s="400"/>
      <c r="E67" s="323"/>
      <c r="F67" s="20"/>
      <c r="G67" s="849">
        <v>101.9</v>
      </c>
      <c r="H67" s="849"/>
      <c r="I67" s="849">
        <v>2.2000000000000002</v>
      </c>
      <c r="J67" s="849"/>
      <c r="K67" s="849">
        <v>103.8</v>
      </c>
      <c r="L67" s="849"/>
      <c r="M67" s="849">
        <v>2.2000000000000002</v>
      </c>
      <c r="N67" s="849"/>
      <c r="O67" s="849">
        <v>102.5</v>
      </c>
      <c r="P67" s="849"/>
      <c r="Q67" s="849">
        <v>2.2000000000000002</v>
      </c>
      <c r="R67" s="849"/>
      <c r="S67" s="849">
        <v>102.4</v>
      </c>
      <c r="T67" s="849"/>
      <c r="U67" s="849">
        <v>2.2000000000000002</v>
      </c>
      <c r="V67" s="849"/>
      <c r="W67" s="849">
        <v>100.3</v>
      </c>
      <c r="X67" s="849"/>
      <c r="Y67" s="849">
        <f>W67/W$49*100</f>
        <v>2.2000000000000002</v>
      </c>
      <c r="Z67" s="459"/>
      <c r="AA67" s="279"/>
    </row>
    <row r="68" spans="1:27" s="28" customFormat="1" ht="11.25" customHeight="1">
      <c r="A68" s="279"/>
      <c r="B68" s="20"/>
      <c r="C68" s="283"/>
      <c r="D68" s="1381" t="s">
        <v>201</v>
      </c>
      <c r="E68" s="1381"/>
      <c r="F68" s="1381"/>
      <c r="G68" s="851">
        <v>9.3000000000000007</v>
      </c>
      <c r="H68" s="849"/>
      <c r="I68" s="851">
        <v>9.1</v>
      </c>
      <c r="J68" s="851"/>
      <c r="K68" s="851">
        <v>9</v>
      </c>
      <c r="L68" s="849"/>
      <c r="M68" s="851">
        <v>8.6999999999999993</v>
      </c>
      <c r="N68" s="851"/>
      <c r="O68" s="851">
        <v>8</v>
      </c>
      <c r="P68" s="849"/>
      <c r="Q68" s="851">
        <v>7.8</v>
      </c>
      <c r="R68" s="851"/>
      <c r="S68" s="851">
        <v>8.6</v>
      </c>
      <c r="T68" s="849"/>
      <c r="U68" s="851">
        <v>8.4</v>
      </c>
      <c r="V68" s="851"/>
      <c r="W68" s="851">
        <v>7.6</v>
      </c>
      <c r="X68" s="849"/>
      <c r="Y68" s="851">
        <f>W68/W67*100</f>
        <v>7.6</v>
      </c>
      <c r="Z68" s="459"/>
      <c r="AA68" s="279"/>
    </row>
    <row r="69" spans="1:27" s="28" customFormat="1" ht="11.25" customHeight="1">
      <c r="A69" s="279"/>
      <c r="B69" s="20"/>
      <c r="C69" s="283"/>
      <c r="D69" s="777" t="s">
        <v>555</v>
      </c>
      <c r="E69" s="323"/>
      <c r="F69" s="20"/>
      <c r="G69" s="851">
        <v>13.8</v>
      </c>
      <c r="H69" s="849"/>
      <c r="I69" s="851">
        <v>13.5</v>
      </c>
      <c r="J69" s="851"/>
      <c r="K69" s="851">
        <v>15.9</v>
      </c>
      <c r="L69" s="849"/>
      <c r="M69" s="851">
        <v>15.3</v>
      </c>
      <c r="N69" s="851"/>
      <c r="O69" s="851">
        <v>14.8</v>
      </c>
      <c r="P69" s="849"/>
      <c r="Q69" s="851">
        <v>14.4</v>
      </c>
      <c r="R69" s="851"/>
      <c r="S69" s="851">
        <v>14.8</v>
      </c>
      <c r="T69" s="849"/>
      <c r="U69" s="851">
        <v>14.453125</v>
      </c>
      <c r="V69" s="851"/>
      <c r="W69" s="851">
        <v>14.4</v>
      </c>
      <c r="X69" s="849"/>
      <c r="Y69" s="851">
        <f>+W69/W67*100</f>
        <v>14.4</v>
      </c>
      <c r="Z69" s="459"/>
      <c r="AA69" s="279"/>
    </row>
    <row r="70" spans="1:27" s="28" customFormat="1" ht="11.25" customHeight="1">
      <c r="A70" s="279"/>
      <c r="B70" s="20"/>
      <c r="C70" s="149" t="s">
        <v>168</v>
      </c>
      <c r="D70" s="400"/>
      <c r="E70" s="323"/>
      <c r="F70" s="20"/>
      <c r="G70" s="849">
        <v>110.6</v>
      </c>
      <c r="H70" s="849"/>
      <c r="I70" s="849">
        <v>2.2999999999999998</v>
      </c>
      <c r="J70" s="849"/>
      <c r="K70" s="849">
        <v>109.2</v>
      </c>
      <c r="L70" s="849"/>
      <c r="M70" s="849">
        <v>2.2999999999999998</v>
      </c>
      <c r="N70" s="849"/>
      <c r="O70" s="849">
        <v>107.7</v>
      </c>
      <c r="P70" s="849"/>
      <c r="Q70" s="849">
        <v>2.2999999999999998</v>
      </c>
      <c r="R70" s="849"/>
      <c r="S70" s="849">
        <v>106</v>
      </c>
      <c r="T70" s="849"/>
      <c r="U70" s="849">
        <v>2.2999999999999998</v>
      </c>
      <c r="V70" s="849"/>
      <c r="W70" s="849">
        <v>103.2</v>
      </c>
      <c r="X70" s="849"/>
      <c r="Y70" s="849">
        <f>W70/W$49*100</f>
        <v>2.2999999999999998</v>
      </c>
      <c r="Z70" s="459"/>
      <c r="AA70" s="279"/>
    </row>
    <row r="71" spans="1:27" s="28" customFormat="1" ht="11.25" customHeight="1">
      <c r="A71" s="279"/>
      <c r="B71" s="20"/>
      <c r="C71" s="283"/>
      <c r="D71" s="1381" t="s">
        <v>201</v>
      </c>
      <c r="E71" s="1381"/>
      <c r="F71" s="1381"/>
      <c r="G71" s="851">
        <v>6.1</v>
      </c>
      <c r="H71" s="849"/>
      <c r="I71" s="851">
        <v>5.5</v>
      </c>
      <c r="J71" s="851"/>
      <c r="K71" s="851">
        <v>5.5</v>
      </c>
      <c r="L71" s="849"/>
      <c r="M71" s="851">
        <v>5</v>
      </c>
      <c r="N71" s="851"/>
      <c r="O71" s="851">
        <v>5.3</v>
      </c>
      <c r="P71" s="849"/>
      <c r="Q71" s="851">
        <v>4.9000000000000004</v>
      </c>
      <c r="R71" s="851"/>
      <c r="S71" s="851">
        <v>6.1</v>
      </c>
      <c r="T71" s="849"/>
      <c r="U71" s="851">
        <v>5.8</v>
      </c>
      <c r="V71" s="851"/>
      <c r="W71" s="851">
        <v>5.3</v>
      </c>
      <c r="X71" s="849"/>
      <c r="Y71" s="851">
        <f>W71/W70*100</f>
        <v>5.0999999999999996</v>
      </c>
      <c r="Z71" s="459"/>
      <c r="AA71" s="279"/>
    </row>
    <row r="72" spans="1:27" s="28" customFormat="1" ht="11.25" customHeight="1">
      <c r="A72" s="279"/>
      <c r="B72" s="20"/>
      <c r="C72" s="283"/>
      <c r="D72" s="777" t="s">
        <v>555</v>
      </c>
      <c r="E72" s="323"/>
      <c r="F72" s="20"/>
      <c r="G72" s="851">
        <v>16</v>
      </c>
      <c r="H72" s="849"/>
      <c r="I72" s="851">
        <v>14.5</v>
      </c>
      <c r="J72" s="851"/>
      <c r="K72" s="851">
        <v>16.8</v>
      </c>
      <c r="L72" s="849"/>
      <c r="M72" s="851">
        <v>15.4</v>
      </c>
      <c r="N72" s="851"/>
      <c r="O72" s="851">
        <v>17.8</v>
      </c>
      <c r="P72" s="849"/>
      <c r="Q72" s="851">
        <v>16.5</v>
      </c>
      <c r="R72" s="851"/>
      <c r="S72" s="851">
        <v>17.399999999999999</v>
      </c>
      <c r="T72" s="849"/>
      <c r="U72" s="851">
        <v>16.399999999999999</v>
      </c>
      <c r="V72" s="851"/>
      <c r="W72" s="851">
        <v>17.600000000000001</v>
      </c>
      <c r="X72" s="849"/>
      <c r="Y72" s="851">
        <f>+W72/W70*100</f>
        <v>17.100000000000001</v>
      </c>
      <c r="Z72" s="459"/>
      <c r="AA72" s="279"/>
    </row>
    <row r="73" spans="1:27" s="28" customFormat="1" ht="3.75" customHeight="1">
      <c r="A73" s="279"/>
      <c r="B73" s="20"/>
      <c r="C73" s="283"/>
      <c r="D73" s="784"/>
      <c r="E73" s="323"/>
      <c r="F73" s="20"/>
      <c r="G73" s="281"/>
      <c r="H73" s="321"/>
      <c r="I73" s="324"/>
      <c r="J73" s="313"/>
      <c r="K73" s="281"/>
      <c r="L73" s="321"/>
      <c r="M73" s="324"/>
      <c r="N73" s="313"/>
      <c r="O73" s="281"/>
      <c r="P73" s="321"/>
      <c r="Q73" s="324"/>
      <c r="R73" s="321"/>
      <c r="S73" s="281"/>
      <c r="T73" s="321"/>
      <c r="U73" s="324"/>
      <c r="V73" s="321"/>
      <c r="W73" s="281"/>
      <c r="X73" s="290"/>
      <c r="Y73" s="324"/>
      <c r="Z73" s="459"/>
      <c r="AA73" s="279"/>
    </row>
    <row r="74" spans="1:27" ht="12" customHeight="1">
      <c r="A74" s="4"/>
      <c r="B74" s="8"/>
      <c r="C74" s="54" t="s">
        <v>206</v>
      </c>
      <c r="D74" s="781"/>
      <c r="E74" s="143"/>
      <c r="F74" s="20"/>
      <c r="G74" s="441" t="s">
        <v>112</v>
      </c>
      <c r="H74" s="313"/>
      <c r="I74" s="144"/>
      <c r="J74" s="313"/>
      <c r="K74" s="313"/>
      <c r="L74" s="313"/>
      <c r="M74" s="313"/>
      <c r="N74" s="313"/>
      <c r="O74" s="321"/>
      <c r="P74" s="321"/>
      <c r="Q74" s="325"/>
      <c r="R74" s="321"/>
      <c r="S74" s="326"/>
      <c r="T74" s="321"/>
      <c r="U74" s="321"/>
      <c r="V74" s="321"/>
      <c r="W74" s="280"/>
      <c r="X74" s="280"/>
      <c r="Y74" s="280"/>
      <c r="Z74" s="457"/>
      <c r="AA74" s="4"/>
    </row>
    <row r="75" spans="1:27" s="311" customFormat="1" ht="13.5" customHeight="1">
      <c r="A75" s="309"/>
      <c r="B75" s="327"/>
      <c r="C75" s="327"/>
      <c r="D75" s="327"/>
      <c r="E75" s="8"/>
      <c r="F75" s="8"/>
      <c r="G75" s="8"/>
      <c r="H75" s="8"/>
      <c r="I75" s="8"/>
      <c r="J75" s="8"/>
      <c r="K75" s="8"/>
      <c r="L75" s="8"/>
      <c r="M75" s="8"/>
      <c r="N75" s="8"/>
      <c r="O75" s="8"/>
      <c r="P75" s="8"/>
      <c r="Q75" s="8"/>
      <c r="R75" s="8"/>
      <c r="S75" s="1382" t="s">
        <v>542</v>
      </c>
      <c r="T75" s="1382"/>
      <c r="U75" s="1382"/>
      <c r="V75" s="1382"/>
      <c r="W75" s="1382"/>
      <c r="X75" s="1382"/>
      <c r="Y75" s="1382"/>
      <c r="Z75" s="451">
        <v>7</v>
      </c>
      <c r="AA75" s="4"/>
    </row>
    <row r="79" spans="1:27" ht="8.25" customHeight="1"/>
    <row r="81" spans="23:26" ht="9" customHeight="1">
      <c r="Z81" s="9"/>
    </row>
    <row r="82" spans="23:26" ht="8.25" customHeight="1">
      <c r="W82" s="1335"/>
      <c r="X82" s="1335"/>
      <c r="Y82" s="1335"/>
      <c r="Z82" s="1335"/>
    </row>
    <row r="83" spans="23:26" ht="9.75" customHeight="1"/>
  </sheetData>
  <mergeCells count="203">
    <mergeCell ref="G8:I8"/>
    <mergeCell ref="K8:M8"/>
    <mergeCell ref="C9:D9"/>
    <mergeCell ref="G9:I9"/>
    <mergeCell ref="K9:M9"/>
    <mergeCell ref="O9:Q9"/>
    <mergeCell ref="C1:F1"/>
    <mergeCell ref="W3:Y3"/>
    <mergeCell ref="C5:D6"/>
    <mergeCell ref="G6:I6"/>
    <mergeCell ref="K6:Y6"/>
    <mergeCell ref="G7:I7"/>
    <mergeCell ref="K7:M7"/>
    <mergeCell ref="O7:Q7"/>
    <mergeCell ref="S7:U7"/>
    <mergeCell ref="W7:Y7"/>
    <mergeCell ref="G11:I11"/>
    <mergeCell ref="K11:M11"/>
    <mergeCell ref="O11:Q11"/>
    <mergeCell ref="S11:U11"/>
    <mergeCell ref="W11:Y11"/>
    <mergeCell ref="S9:U9"/>
    <mergeCell ref="W9:Y9"/>
    <mergeCell ref="G10:I10"/>
    <mergeCell ref="K10:M10"/>
    <mergeCell ref="O10:Q10"/>
    <mergeCell ref="S10:U10"/>
    <mergeCell ref="W10:Y10"/>
    <mergeCell ref="G12:I12"/>
    <mergeCell ref="K12:M12"/>
    <mergeCell ref="O12:Q12"/>
    <mergeCell ref="S12:U12"/>
    <mergeCell ref="W12:Y12"/>
    <mergeCell ref="G13:I13"/>
    <mergeCell ref="K13:M13"/>
    <mergeCell ref="O13:Q13"/>
    <mergeCell ref="S13:U13"/>
    <mergeCell ref="W13:Y13"/>
    <mergeCell ref="G14:I14"/>
    <mergeCell ref="K14:M14"/>
    <mergeCell ref="O14:Q14"/>
    <mergeCell ref="S14:U14"/>
    <mergeCell ref="W14:Y14"/>
    <mergeCell ref="G15:I15"/>
    <mergeCell ref="K15:M15"/>
    <mergeCell ref="O15:Q15"/>
    <mergeCell ref="S15:U15"/>
    <mergeCell ref="W15:Y15"/>
    <mergeCell ref="G16:I16"/>
    <mergeCell ref="K16:M16"/>
    <mergeCell ref="O16:Q16"/>
    <mergeCell ref="S16:U16"/>
    <mergeCell ref="W16:Y16"/>
    <mergeCell ref="G17:I17"/>
    <mergeCell ref="K17:M17"/>
    <mergeCell ref="O17:Q17"/>
    <mergeCell ref="S17:U17"/>
    <mergeCell ref="W17:Y17"/>
    <mergeCell ref="G18:I18"/>
    <mergeCell ref="K18:M18"/>
    <mergeCell ref="O18:Q18"/>
    <mergeCell ref="S18:U18"/>
    <mergeCell ref="W18:Y18"/>
    <mergeCell ref="G19:I19"/>
    <mergeCell ref="K19:M19"/>
    <mergeCell ref="O19:Q19"/>
    <mergeCell ref="S19:U19"/>
    <mergeCell ref="W19:Y19"/>
    <mergeCell ref="G20:I20"/>
    <mergeCell ref="K20:M20"/>
    <mergeCell ref="O20:Q20"/>
    <mergeCell ref="S20:U20"/>
    <mergeCell ref="W20:Y20"/>
    <mergeCell ref="G21:I21"/>
    <mergeCell ref="K21:M21"/>
    <mergeCell ref="O21:Q21"/>
    <mergeCell ref="S21:U21"/>
    <mergeCell ref="W21:Y21"/>
    <mergeCell ref="G22:I22"/>
    <mergeCell ref="K22:M22"/>
    <mergeCell ref="O22:Q22"/>
    <mergeCell ref="S22:U22"/>
    <mergeCell ref="W22:Y22"/>
    <mergeCell ref="G23:I23"/>
    <mergeCell ref="K23:M23"/>
    <mergeCell ref="O23:Q23"/>
    <mergeCell ref="S23:U23"/>
    <mergeCell ref="W23:Y23"/>
    <mergeCell ref="G24:I24"/>
    <mergeCell ref="K24:M24"/>
    <mergeCell ref="O24:Q24"/>
    <mergeCell ref="S24:U24"/>
    <mergeCell ref="W24:Y24"/>
    <mergeCell ref="G25:I25"/>
    <mergeCell ref="K25:M25"/>
    <mergeCell ref="O25:Q25"/>
    <mergeCell ref="S25:U25"/>
    <mergeCell ref="W25:Y25"/>
    <mergeCell ref="B28:D28"/>
    <mergeCell ref="G28:I28"/>
    <mergeCell ref="K28:M28"/>
    <mergeCell ref="O28:Q28"/>
    <mergeCell ref="S28:U28"/>
    <mergeCell ref="W28:Y28"/>
    <mergeCell ref="G26:I26"/>
    <mergeCell ref="K26:M26"/>
    <mergeCell ref="O26:Q26"/>
    <mergeCell ref="S26:U26"/>
    <mergeCell ref="W26:Y26"/>
    <mergeCell ref="G27:I27"/>
    <mergeCell ref="K27:M27"/>
    <mergeCell ref="O27:Q27"/>
    <mergeCell ref="S27:U27"/>
    <mergeCell ref="W27:Y27"/>
    <mergeCell ref="B31:D31"/>
    <mergeCell ref="G31:I31"/>
    <mergeCell ref="K31:M31"/>
    <mergeCell ref="O31:Q31"/>
    <mergeCell ref="S31:U31"/>
    <mergeCell ref="W31:Y31"/>
    <mergeCell ref="G29:I29"/>
    <mergeCell ref="K29:M29"/>
    <mergeCell ref="O29:Q29"/>
    <mergeCell ref="S29:U29"/>
    <mergeCell ref="W29:Y29"/>
    <mergeCell ref="G30:I30"/>
    <mergeCell ref="K30:M30"/>
    <mergeCell ref="O30:Q30"/>
    <mergeCell ref="S30:U30"/>
    <mergeCell ref="W30:Y30"/>
    <mergeCell ref="B34:D34"/>
    <mergeCell ref="G34:I34"/>
    <mergeCell ref="K34:M34"/>
    <mergeCell ref="O34:Q34"/>
    <mergeCell ref="S34:U34"/>
    <mergeCell ref="W34:Y34"/>
    <mergeCell ref="G32:I32"/>
    <mergeCell ref="K32:M32"/>
    <mergeCell ref="O32:Q32"/>
    <mergeCell ref="S32:U32"/>
    <mergeCell ref="W32:Y32"/>
    <mergeCell ref="G33:I33"/>
    <mergeCell ref="K33:M33"/>
    <mergeCell ref="O33:Q33"/>
    <mergeCell ref="S33:U33"/>
    <mergeCell ref="W33:Y33"/>
    <mergeCell ref="G35:I35"/>
    <mergeCell ref="K35:M35"/>
    <mergeCell ref="O35:Q35"/>
    <mergeCell ref="S35:U35"/>
    <mergeCell ref="W35:Y35"/>
    <mergeCell ref="G36:I36"/>
    <mergeCell ref="K36:M36"/>
    <mergeCell ref="O36:Q36"/>
    <mergeCell ref="S36:U36"/>
    <mergeCell ref="W36:Y36"/>
    <mergeCell ref="G37:I37"/>
    <mergeCell ref="K37:M37"/>
    <mergeCell ref="O37:Q37"/>
    <mergeCell ref="S37:U37"/>
    <mergeCell ref="W37:Y37"/>
    <mergeCell ref="C38:D38"/>
    <mergeCell ref="G38:I38"/>
    <mergeCell ref="K38:M38"/>
    <mergeCell ref="O38:Q38"/>
    <mergeCell ref="S38:U38"/>
    <mergeCell ref="C40:D40"/>
    <mergeCell ref="G40:I40"/>
    <mergeCell ref="K40:M40"/>
    <mergeCell ref="O40:Q40"/>
    <mergeCell ref="S40:U40"/>
    <mergeCell ref="W40:Y40"/>
    <mergeCell ref="W38:Y38"/>
    <mergeCell ref="C39:D39"/>
    <mergeCell ref="G39:I39"/>
    <mergeCell ref="K39:M39"/>
    <mergeCell ref="O39:Q39"/>
    <mergeCell ref="S39:U39"/>
    <mergeCell ref="W39:Y39"/>
    <mergeCell ref="C44:D45"/>
    <mergeCell ref="G45:I45"/>
    <mergeCell ref="K45:Y45"/>
    <mergeCell ref="K46:M46"/>
    <mergeCell ref="O46:Q46"/>
    <mergeCell ref="S46:U46"/>
    <mergeCell ref="W46:Y46"/>
    <mergeCell ref="C41:D41"/>
    <mergeCell ref="G41:I41"/>
    <mergeCell ref="K41:M41"/>
    <mergeCell ref="O41:Q41"/>
    <mergeCell ref="S41:U41"/>
    <mergeCell ref="W41:Y41"/>
    <mergeCell ref="W82:Z82"/>
    <mergeCell ref="D59:F59"/>
    <mergeCell ref="D62:F62"/>
    <mergeCell ref="D65:F65"/>
    <mergeCell ref="D68:F68"/>
    <mergeCell ref="D71:F71"/>
    <mergeCell ref="S75:Y75"/>
    <mergeCell ref="C49:D49"/>
    <mergeCell ref="D50:F50"/>
    <mergeCell ref="D53:F53"/>
    <mergeCell ref="D56:F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AC88"/>
  <sheetViews>
    <sheetView showRuler="0" zoomScaleNormal="100" workbookViewId="0"/>
  </sheetViews>
  <sheetFormatPr defaultRowHeight="12.75"/>
  <cols>
    <col min="1" max="1" width="1" style="131" customWidth="1"/>
    <col min="2" max="2" width="2.5703125" style="131" customWidth="1"/>
    <col min="3" max="3" width="1.140625" style="131" customWidth="1"/>
    <col min="4" max="4" width="27.85546875" style="131" customWidth="1"/>
    <col min="5" max="5" width="0.140625" style="131" customWidth="1"/>
    <col min="6" max="6" width="0.28515625" style="131" customWidth="1"/>
    <col min="7" max="7" width="7.28515625" style="131" customWidth="1"/>
    <col min="8" max="8" width="0.42578125" style="131" customWidth="1"/>
    <col min="9" max="9" width="5.28515625" style="131" customWidth="1"/>
    <col min="10" max="10" width="0.28515625" style="131" customWidth="1"/>
    <col min="11" max="11" width="7.28515625" style="131" customWidth="1"/>
    <col min="12" max="12" width="0.5703125" style="131" customWidth="1"/>
    <col min="13" max="13" width="5.42578125" style="131" customWidth="1"/>
    <col min="14" max="14" width="0.28515625" style="131" customWidth="1"/>
    <col min="15" max="15" width="7.28515625" style="131" customWidth="1"/>
    <col min="16" max="16" width="0.42578125" style="131" customWidth="1"/>
    <col min="17" max="17" width="5.42578125" style="131" customWidth="1"/>
    <col min="18" max="18" width="0.28515625" style="131" customWidth="1"/>
    <col min="19" max="19" width="7.28515625" style="131" customWidth="1"/>
    <col min="20" max="20" width="0.42578125" style="131" customWidth="1"/>
    <col min="21" max="21" width="5.42578125" style="131" customWidth="1"/>
    <col min="22" max="22" width="0.28515625" style="131" customWidth="1"/>
    <col min="23" max="23" width="7.28515625" style="131" customWidth="1"/>
    <col min="24" max="24" width="0.42578125" style="131" customWidth="1"/>
    <col min="25" max="25" width="5.42578125" style="131" customWidth="1"/>
    <col min="26" max="26" width="2.5703125" style="131" customWidth="1"/>
    <col min="27" max="27" width="1" style="131" customWidth="1"/>
    <col min="28" max="16384" width="9.140625" style="131"/>
  </cols>
  <sheetData>
    <row r="1" spans="1:28" ht="13.5" customHeight="1">
      <c r="A1" s="4"/>
      <c r="B1" s="831"/>
      <c r="C1" s="831"/>
      <c r="D1" s="831"/>
      <c r="E1" s="831"/>
      <c r="F1" s="8"/>
      <c r="G1" s="8"/>
      <c r="H1" s="8"/>
      <c r="I1" s="8"/>
      <c r="J1" s="8"/>
      <c r="K1" s="8"/>
      <c r="L1" s="8"/>
      <c r="M1" s="8"/>
      <c r="N1" s="8"/>
      <c r="O1" s="1416" t="s">
        <v>520</v>
      </c>
      <c r="P1" s="1416"/>
      <c r="Q1" s="1416"/>
      <c r="R1" s="1416"/>
      <c r="S1" s="1416"/>
      <c r="T1" s="1416"/>
      <c r="U1" s="1416"/>
      <c r="V1" s="1416"/>
      <c r="W1" s="1416"/>
      <c r="X1" s="1416"/>
      <c r="Y1" s="1416"/>
      <c r="Z1" s="1912"/>
      <c r="AA1" s="1912"/>
    </row>
    <row r="2" spans="1:28" ht="6" customHeight="1">
      <c r="A2" s="4"/>
      <c r="B2" s="778"/>
      <c r="C2" s="779"/>
      <c r="D2" s="779"/>
      <c r="E2" s="779"/>
      <c r="F2" s="453"/>
      <c r="G2" s="453"/>
      <c r="H2" s="453"/>
      <c r="I2" s="453"/>
      <c r="J2" s="453"/>
      <c r="K2" s="453"/>
      <c r="L2" s="453"/>
      <c r="M2" s="453"/>
      <c r="N2" s="454"/>
      <c r="O2" s="454"/>
      <c r="P2" s="454"/>
      <c r="Q2" s="454"/>
      <c r="R2" s="454"/>
      <c r="S2" s="454"/>
      <c r="T2" s="454"/>
      <c r="U2" s="454"/>
      <c r="V2" s="454"/>
      <c r="W2" s="454"/>
      <c r="X2" s="864"/>
      <c r="Y2" s="864"/>
      <c r="Z2" s="8"/>
      <c r="AA2" s="4"/>
    </row>
    <row r="3" spans="1:28" ht="10.5" customHeight="1" thickBot="1">
      <c r="A3" s="4"/>
      <c r="B3" s="463"/>
      <c r="C3" s="474"/>
      <c r="D3" s="783"/>
      <c r="E3" s="783"/>
      <c r="F3" s="328"/>
      <c r="G3" s="328"/>
      <c r="H3" s="328"/>
      <c r="I3" s="328"/>
      <c r="J3" s="328"/>
      <c r="K3" s="328"/>
      <c r="L3" s="328"/>
      <c r="M3" s="328"/>
      <c r="N3" s="8"/>
      <c r="O3" s="8"/>
      <c r="P3" s="8"/>
      <c r="Q3" s="8"/>
      <c r="R3" s="8"/>
      <c r="S3" s="8"/>
      <c r="T3" s="8"/>
      <c r="U3" s="8"/>
      <c r="V3" s="8"/>
      <c r="W3" s="1363" t="s">
        <v>82</v>
      </c>
      <c r="X3" s="1363"/>
      <c r="Y3" s="1363"/>
      <c r="Z3" s="8"/>
      <c r="AA3" s="4"/>
    </row>
    <row r="4" spans="1:28" s="12" customFormat="1" ht="13.5" customHeight="1" thickBot="1">
      <c r="A4" s="11"/>
      <c r="B4" s="464"/>
      <c r="C4" s="865" t="s">
        <v>229</v>
      </c>
      <c r="D4" s="834"/>
      <c r="E4" s="834"/>
      <c r="F4" s="834"/>
      <c r="G4" s="834"/>
      <c r="H4" s="834"/>
      <c r="I4" s="834"/>
      <c r="J4" s="834"/>
      <c r="K4" s="834"/>
      <c r="L4" s="834"/>
      <c r="M4" s="834"/>
      <c r="N4" s="834"/>
      <c r="O4" s="834"/>
      <c r="P4" s="834"/>
      <c r="Q4" s="834"/>
      <c r="R4" s="834"/>
      <c r="S4" s="834"/>
      <c r="T4" s="834"/>
      <c r="U4" s="834"/>
      <c r="V4" s="834"/>
      <c r="W4" s="834"/>
      <c r="X4" s="834"/>
      <c r="Y4" s="835"/>
      <c r="Z4" s="8"/>
      <c r="AA4" s="11"/>
      <c r="AB4" s="131"/>
    </row>
    <row r="5" spans="1:28" ht="7.5" customHeight="1">
      <c r="A5" s="4"/>
      <c r="B5" s="465"/>
      <c r="C5" s="1378" t="s">
        <v>200</v>
      </c>
      <c r="D5" s="1379"/>
      <c r="E5" s="18"/>
      <c r="F5" s="8"/>
      <c r="G5" s="295"/>
      <c r="H5" s="295"/>
      <c r="I5" s="295"/>
      <c r="J5" s="295"/>
      <c r="K5" s="295"/>
      <c r="L5" s="295"/>
      <c r="M5" s="295"/>
      <c r="N5" s="295"/>
      <c r="O5" s="295"/>
      <c r="P5" s="295"/>
      <c r="Q5" s="295"/>
      <c r="R5" s="329"/>
      <c r="S5" s="781"/>
      <c r="T5" s="473"/>
      <c r="U5" s="473"/>
      <c r="V5" s="473"/>
      <c r="W5" s="473"/>
      <c r="X5" s="473"/>
      <c r="Y5" s="473"/>
      <c r="Z5" s="8"/>
      <c r="AA5" s="4"/>
    </row>
    <row r="6" spans="1:28" ht="13.5" customHeight="1">
      <c r="A6" s="4"/>
      <c r="B6" s="465"/>
      <c r="C6" s="1379"/>
      <c r="D6" s="1379"/>
      <c r="E6" s="786"/>
      <c r="F6" s="402">
        <v>2010</v>
      </c>
      <c r="G6" s="1365">
        <v>2011</v>
      </c>
      <c r="H6" s="1365"/>
      <c r="I6" s="1365"/>
      <c r="J6" s="307"/>
      <c r="K6" s="1365">
        <v>2012</v>
      </c>
      <c r="L6" s="1365"/>
      <c r="M6" s="1365"/>
      <c r="N6" s="1365"/>
      <c r="O6" s="1365"/>
      <c r="P6" s="1365"/>
      <c r="Q6" s="1365"/>
      <c r="R6" s="1365"/>
      <c r="S6" s="1365"/>
      <c r="T6" s="1365"/>
      <c r="U6" s="1365"/>
      <c r="V6" s="1365"/>
      <c r="W6" s="1365"/>
      <c r="X6" s="1365"/>
      <c r="Y6" s="1365"/>
      <c r="Z6" s="8"/>
      <c r="AA6" s="4"/>
    </row>
    <row r="7" spans="1:28" ht="12.75" customHeight="1">
      <c r="A7" s="4"/>
      <c r="B7" s="465"/>
      <c r="C7" s="18"/>
      <c r="D7" s="18"/>
      <c r="E7" s="18"/>
      <c r="F7" s="1367" t="s">
        <v>224</v>
      </c>
      <c r="G7" s="1367"/>
      <c r="H7" s="1367"/>
      <c r="I7" s="1367"/>
      <c r="J7" s="782"/>
      <c r="K7" s="1367" t="s">
        <v>225</v>
      </c>
      <c r="L7" s="1367"/>
      <c r="M7" s="1367"/>
      <c r="N7" s="782"/>
      <c r="O7" s="1367" t="s">
        <v>226</v>
      </c>
      <c r="P7" s="1367"/>
      <c r="Q7" s="1367"/>
      <c r="R7" s="308"/>
      <c r="S7" s="1367" t="s">
        <v>227</v>
      </c>
      <c r="T7" s="1367"/>
      <c r="U7" s="1367"/>
      <c r="V7" s="307"/>
      <c r="W7" s="1367" t="s">
        <v>224</v>
      </c>
      <c r="X7" s="1367"/>
      <c r="Y7" s="1367"/>
      <c r="Z7" s="780"/>
      <c r="AA7" s="4"/>
    </row>
    <row r="8" spans="1:28" ht="3" customHeight="1">
      <c r="A8" s="4"/>
      <c r="B8" s="465"/>
      <c r="C8" s="18"/>
      <c r="D8" s="18"/>
      <c r="E8" s="781"/>
      <c r="F8" s="782"/>
      <c r="G8" s="771"/>
      <c r="H8" s="771"/>
      <c r="I8" s="782"/>
      <c r="J8" s="782"/>
      <c r="K8" s="771"/>
      <c r="L8" s="771"/>
      <c r="M8" s="782"/>
      <c r="N8" s="329"/>
      <c r="O8" s="771"/>
      <c r="P8" s="771"/>
      <c r="Q8" s="782"/>
      <c r="R8" s="307"/>
      <c r="S8" s="782"/>
      <c r="T8" s="782"/>
      <c r="U8" s="782"/>
      <c r="V8" s="307"/>
      <c r="W8" s="782"/>
      <c r="X8" s="782"/>
      <c r="Y8" s="782"/>
      <c r="Z8" s="780"/>
      <c r="AA8" s="4"/>
    </row>
    <row r="9" spans="1:28" s="299" customFormat="1" ht="12" customHeight="1">
      <c r="A9" s="130"/>
      <c r="B9" s="466"/>
      <c r="C9" s="1360" t="s">
        <v>230</v>
      </c>
      <c r="D9" s="1360"/>
      <c r="E9" s="772"/>
      <c r="F9" s="472"/>
      <c r="G9" s="1410">
        <v>771</v>
      </c>
      <c r="H9" s="1410"/>
      <c r="I9" s="1410"/>
      <c r="J9" s="866"/>
      <c r="K9" s="1410">
        <v>819.3</v>
      </c>
      <c r="L9" s="1410"/>
      <c r="M9" s="1410"/>
      <c r="N9" s="446"/>
      <c r="O9" s="1410">
        <v>826.9</v>
      </c>
      <c r="P9" s="1410"/>
      <c r="Q9" s="1410"/>
      <c r="R9" s="446"/>
      <c r="S9" s="1410">
        <v>870.9</v>
      </c>
      <c r="T9" s="1410"/>
      <c r="U9" s="1410"/>
      <c r="V9" s="446"/>
      <c r="W9" s="1411">
        <v>923.2</v>
      </c>
      <c r="X9" s="1411"/>
      <c r="Y9" s="1411"/>
      <c r="Z9" s="298"/>
      <c r="AA9" s="130"/>
      <c r="AB9" s="131"/>
    </row>
    <row r="10" spans="1:28" ht="12.75" customHeight="1">
      <c r="A10" s="4"/>
      <c r="B10" s="465"/>
      <c r="C10" s="149" t="s">
        <v>81</v>
      </c>
      <c r="D10" s="20"/>
      <c r="E10" s="18"/>
      <c r="F10" s="18"/>
      <c r="G10" s="1412">
        <v>405.7</v>
      </c>
      <c r="H10" s="1412"/>
      <c r="I10" s="1412"/>
      <c r="J10" s="867"/>
      <c r="K10" s="1412">
        <v>427.3</v>
      </c>
      <c r="L10" s="1412"/>
      <c r="M10" s="1412"/>
      <c r="N10" s="307"/>
      <c r="O10" s="1412">
        <v>438.1</v>
      </c>
      <c r="P10" s="1412"/>
      <c r="Q10" s="1412"/>
      <c r="R10" s="307"/>
      <c r="S10" s="1412">
        <v>468.5</v>
      </c>
      <c r="T10" s="1412"/>
      <c r="U10" s="1412"/>
      <c r="V10" s="307"/>
      <c r="W10" s="1413">
        <v>481.8</v>
      </c>
      <c r="X10" s="1413"/>
      <c r="Y10" s="1413"/>
      <c r="Z10" s="780"/>
      <c r="AA10" s="4"/>
    </row>
    <row r="11" spans="1:28" ht="12.75" customHeight="1">
      <c r="A11" s="4"/>
      <c r="B11" s="465"/>
      <c r="C11" s="149" t="s">
        <v>80</v>
      </c>
      <c r="D11" s="20"/>
      <c r="E11" s="18"/>
      <c r="F11" s="18"/>
      <c r="G11" s="1412">
        <v>365.3</v>
      </c>
      <c r="H11" s="1412"/>
      <c r="I11" s="1412"/>
      <c r="J11" s="867"/>
      <c r="K11" s="1412">
        <v>391.9</v>
      </c>
      <c r="L11" s="1412"/>
      <c r="M11" s="1412"/>
      <c r="N11" s="307"/>
      <c r="O11" s="1412">
        <v>388.8</v>
      </c>
      <c r="P11" s="1412"/>
      <c r="Q11" s="1412"/>
      <c r="R11" s="307"/>
      <c r="S11" s="1412">
        <v>402.5</v>
      </c>
      <c r="T11" s="1412"/>
      <c r="U11" s="1412"/>
      <c r="V11" s="307"/>
      <c r="W11" s="1413">
        <v>441.4</v>
      </c>
      <c r="X11" s="1413"/>
      <c r="Y11" s="1413"/>
      <c r="Z11" s="780"/>
      <c r="AA11" s="4"/>
    </row>
    <row r="12" spans="1:28" ht="18.75" customHeight="1">
      <c r="A12" s="4"/>
      <c r="B12" s="465"/>
      <c r="C12" s="149" t="s">
        <v>201</v>
      </c>
      <c r="D12" s="20"/>
      <c r="E12" s="18"/>
      <c r="F12" s="18"/>
      <c r="G12" s="1412">
        <v>156.30000000000001</v>
      </c>
      <c r="H12" s="1412"/>
      <c r="I12" s="1412"/>
      <c r="J12" s="867"/>
      <c r="K12" s="1412">
        <v>154.4</v>
      </c>
      <c r="L12" s="1412"/>
      <c r="M12" s="1412"/>
      <c r="N12" s="307"/>
      <c r="O12" s="1412">
        <v>149.69999999999999</v>
      </c>
      <c r="P12" s="1412"/>
      <c r="Q12" s="1412"/>
      <c r="R12" s="307"/>
      <c r="S12" s="1412">
        <v>175.1</v>
      </c>
      <c r="T12" s="1412"/>
      <c r="U12" s="1412"/>
      <c r="V12" s="307"/>
      <c r="W12" s="1413">
        <v>164.9</v>
      </c>
      <c r="X12" s="1413"/>
      <c r="Y12" s="1413"/>
      <c r="Z12" s="780"/>
      <c r="AA12" s="4"/>
    </row>
    <row r="13" spans="1:28" ht="12.75" customHeight="1">
      <c r="A13" s="4"/>
      <c r="B13" s="465"/>
      <c r="C13" s="149" t="s">
        <v>202</v>
      </c>
      <c r="D13" s="20"/>
      <c r="E13" s="18"/>
      <c r="F13" s="18"/>
      <c r="G13" s="1412">
        <v>387.9</v>
      </c>
      <c r="H13" s="1412"/>
      <c r="I13" s="1412"/>
      <c r="J13" s="867"/>
      <c r="K13" s="1412">
        <v>417.5</v>
      </c>
      <c r="L13" s="1412"/>
      <c r="M13" s="1412"/>
      <c r="N13" s="307"/>
      <c r="O13" s="1412">
        <v>415.4</v>
      </c>
      <c r="P13" s="1412"/>
      <c r="Q13" s="1412"/>
      <c r="R13" s="307"/>
      <c r="S13" s="1412">
        <v>435.6</v>
      </c>
      <c r="T13" s="1412"/>
      <c r="U13" s="1412"/>
      <c r="V13" s="307"/>
      <c r="W13" s="1413">
        <v>482.3</v>
      </c>
      <c r="X13" s="1413"/>
      <c r="Y13" s="1413"/>
      <c r="Z13" s="780"/>
      <c r="AA13" s="4"/>
    </row>
    <row r="14" spans="1:28" ht="12.75" customHeight="1">
      <c r="A14" s="4"/>
      <c r="B14" s="465"/>
      <c r="C14" s="149" t="s">
        <v>203</v>
      </c>
      <c r="D14" s="20"/>
      <c r="E14" s="18"/>
      <c r="F14" s="18"/>
      <c r="G14" s="1412">
        <v>226.9</v>
      </c>
      <c r="H14" s="1412"/>
      <c r="I14" s="1412"/>
      <c r="J14" s="867"/>
      <c r="K14" s="1412">
        <v>247.4</v>
      </c>
      <c r="L14" s="1412"/>
      <c r="M14" s="1412"/>
      <c r="N14" s="307"/>
      <c r="O14" s="1412">
        <v>261.8</v>
      </c>
      <c r="P14" s="1412"/>
      <c r="Q14" s="1412"/>
      <c r="R14" s="307"/>
      <c r="S14" s="1412">
        <v>260.2</v>
      </c>
      <c r="T14" s="1412"/>
      <c r="U14" s="1412"/>
      <c r="V14" s="307"/>
      <c r="W14" s="1413">
        <v>276</v>
      </c>
      <c r="X14" s="1413"/>
      <c r="Y14" s="1413"/>
      <c r="Z14" s="780"/>
      <c r="AA14" s="4"/>
    </row>
    <row r="15" spans="1:28" ht="18.75" customHeight="1">
      <c r="A15" s="4"/>
      <c r="B15" s="465"/>
      <c r="C15" s="149" t="s">
        <v>231</v>
      </c>
      <c r="D15" s="20"/>
      <c r="E15" s="18"/>
      <c r="F15" s="18"/>
      <c r="G15" s="1412">
        <v>80.2</v>
      </c>
      <c r="H15" s="1412"/>
      <c r="I15" s="1412"/>
      <c r="J15" s="867"/>
      <c r="K15" s="1412">
        <v>83.4</v>
      </c>
      <c r="L15" s="1412"/>
      <c r="M15" s="1412"/>
      <c r="N15" s="307"/>
      <c r="O15" s="1412">
        <v>81.900000000000006</v>
      </c>
      <c r="P15" s="1412"/>
      <c r="Q15" s="1412"/>
      <c r="R15" s="307"/>
      <c r="S15" s="1412">
        <v>98.8</v>
      </c>
      <c r="T15" s="1412"/>
      <c r="U15" s="1412"/>
      <c r="V15" s="307"/>
      <c r="W15" s="1413">
        <v>101.6</v>
      </c>
      <c r="X15" s="1413"/>
      <c r="Y15" s="1413"/>
      <c r="Z15" s="780"/>
      <c r="AA15" s="4"/>
    </row>
    <row r="16" spans="1:28" ht="12.75" customHeight="1">
      <c r="A16" s="4"/>
      <c r="B16" s="465"/>
      <c r="C16" s="149" t="s">
        <v>232</v>
      </c>
      <c r="D16" s="20"/>
      <c r="E16" s="18"/>
      <c r="F16" s="18"/>
      <c r="G16" s="1412">
        <v>690.8</v>
      </c>
      <c r="H16" s="1412"/>
      <c r="I16" s="1412"/>
      <c r="J16" s="867"/>
      <c r="K16" s="1412">
        <v>735.9</v>
      </c>
      <c r="L16" s="1412"/>
      <c r="M16" s="1412"/>
      <c r="N16" s="307"/>
      <c r="O16" s="1412">
        <v>745</v>
      </c>
      <c r="P16" s="1412"/>
      <c r="Q16" s="1412"/>
      <c r="R16" s="307"/>
      <c r="S16" s="1412">
        <v>772.2</v>
      </c>
      <c r="T16" s="1412"/>
      <c r="U16" s="1412"/>
      <c r="V16" s="307"/>
      <c r="W16" s="1413">
        <v>821.6</v>
      </c>
      <c r="X16" s="1413"/>
      <c r="Y16" s="1413"/>
      <c r="Z16" s="780"/>
      <c r="AA16" s="4"/>
    </row>
    <row r="17" spans="1:29" ht="18.75" customHeight="1">
      <c r="A17" s="4"/>
      <c r="B17" s="465"/>
      <c r="C17" s="149" t="s">
        <v>233</v>
      </c>
      <c r="D17" s="20"/>
      <c r="E17" s="18"/>
      <c r="F17" s="18"/>
      <c r="G17" s="1412">
        <v>365.6</v>
      </c>
      <c r="H17" s="1412"/>
      <c r="I17" s="1412"/>
      <c r="J17" s="867"/>
      <c r="K17" s="1412">
        <v>403.1</v>
      </c>
      <c r="L17" s="1412"/>
      <c r="M17" s="1412"/>
      <c r="N17" s="307"/>
      <c r="O17" s="1412">
        <v>383.6</v>
      </c>
      <c r="P17" s="1412"/>
      <c r="Q17" s="1412"/>
      <c r="R17" s="307"/>
      <c r="S17" s="1412">
        <v>387</v>
      </c>
      <c r="T17" s="1412"/>
      <c r="U17" s="1412"/>
      <c r="V17" s="307"/>
      <c r="W17" s="1413">
        <v>403.3</v>
      </c>
      <c r="X17" s="1413"/>
      <c r="Y17" s="1413"/>
      <c r="Z17" s="780"/>
      <c r="AA17" s="4"/>
    </row>
    <row r="18" spans="1:29" ht="12.75" customHeight="1">
      <c r="A18" s="4"/>
      <c r="B18" s="465"/>
      <c r="C18" s="149" t="s">
        <v>234</v>
      </c>
      <c r="D18" s="20"/>
      <c r="E18" s="18"/>
      <c r="F18" s="18"/>
      <c r="G18" s="1412">
        <v>405.5</v>
      </c>
      <c r="H18" s="1412"/>
      <c r="I18" s="1412"/>
      <c r="J18" s="867"/>
      <c r="K18" s="1412">
        <v>416.2</v>
      </c>
      <c r="L18" s="1412"/>
      <c r="M18" s="1412"/>
      <c r="N18" s="307"/>
      <c r="O18" s="1412">
        <v>443.3</v>
      </c>
      <c r="P18" s="1412"/>
      <c r="Q18" s="1412"/>
      <c r="R18" s="307"/>
      <c r="S18" s="1412">
        <v>483.9</v>
      </c>
      <c r="T18" s="1412"/>
      <c r="U18" s="1412"/>
      <c r="V18" s="307"/>
      <c r="W18" s="1413">
        <v>519.9</v>
      </c>
      <c r="X18" s="1413"/>
      <c r="Y18" s="1413"/>
      <c r="Z18" s="780"/>
      <c r="AA18" s="4"/>
    </row>
    <row r="19" spans="1:29" ht="2.25" customHeight="1">
      <c r="A19" s="4"/>
      <c r="B19" s="465"/>
      <c r="C19" s="14"/>
      <c r="D19" s="18"/>
      <c r="E19" s="18"/>
      <c r="F19" s="18"/>
      <c r="G19" s="1414"/>
      <c r="H19" s="1414"/>
      <c r="I19" s="1414"/>
      <c r="J19" s="868"/>
      <c r="K19" s="1414"/>
      <c r="L19" s="1414"/>
      <c r="M19" s="1414"/>
      <c r="N19" s="307"/>
      <c r="O19" s="1414"/>
      <c r="P19" s="1414"/>
      <c r="Q19" s="1414"/>
      <c r="R19" s="307"/>
      <c r="S19" s="1414"/>
      <c r="T19" s="1414"/>
      <c r="U19" s="1414"/>
      <c r="V19" s="307"/>
      <c r="W19" s="1415"/>
      <c r="X19" s="1415"/>
      <c r="Y19" s="1415"/>
      <c r="Z19" s="780"/>
      <c r="AA19" s="4"/>
    </row>
    <row r="20" spans="1:29" s="299" customFormat="1" ht="16.5" customHeight="1">
      <c r="A20" s="130"/>
      <c r="B20" s="466"/>
      <c r="C20" s="1360" t="s">
        <v>235</v>
      </c>
      <c r="D20" s="1360"/>
      <c r="E20" s="772"/>
      <c r="F20" s="472"/>
      <c r="G20" s="1410">
        <v>14</v>
      </c>
      <c r="H20" s="1410"/>
      <c r="I20" s="1410"/>
      <c r="J20" s="869"/>
      <c r="K20" s="1410">
        <v>14.9</v>
      </c>
      <c r="L20" s="1410"/>
      <c r="M20" s="1410"/>
      <c r="N20" s="446"/>
      <c r="O20" s="1410">
        <v>15</v>
      </c>
      <c r="P20" s="1410"/>
      <c r="Q20" s="1410"/>
      <c r="R20" s="446"/>
      <c r="S20" s="1410">
        <v>15.8</v>
      </c>
      <c r="T20" s="1410"/>
      <c r="U20" s="1410"/>
      <c r="V20" s="446"/>
      <c r="W20" s="1411">
        <v>16.899999999999999</v>
      </c>
      <c r="X20" s="1411"/>
      <c r="Y20" s="1411"/>
      <c r="Z20" s="298"/>
      <c r="AA20" s="130"/>
      <c r="AB20" s="131"/>
    </row>
    <row r="21" spans="1:29" ht="12.75" customHeight="1">
      <c r="A21" s="4"/>
      <c r="B21" s="465"/>
      <c r="C21" s="149" t="s">
        <v>81</v>
      </c>
      <c r="D21" s="20"/>
      <c r="E21" s="18"/>
      <c r="F21" s="18"/>
      <c r="G21" s="1412">
        <v>13.9</v>
      </c>
      <c r="H21" s="1412"/>
      <c r="I21" s="1412"/>
      <c r="J21" s="868"/>
      <c r="K21" s="1412">
        <v>14.8</v>
      </c>
      <c r="L21" s="1412"/>
      <c r="M21" s="1412"/>
      <c r="N21" s="307"/>
      <c r="O21" s="1412">
        <v>15.1</v>
      </c>
      <c r="P21" s="1412"/>
      <c r="Q21" s="1412"/>
      <c r="R21" s="307"/>
      <c r="S21" s="1412">
        <v>16</v>
      </c>
      <c r="T21" s="1412"/>
      <c r="U21" s="1412"/>
      <c r="V21" s="307"/>
      <c r="W21" s="1413">
        <v>16.8</v>
      </c>
      <c r="X21" s="1413"/>
      <c r="Y21" s="1413"/>
      <c r="Z21" s="780"/>
      <c r="AA21" s="4"/>
    </row>
    <row r="22" spans="1:29" ht="12.75" customHeight="1">
      <c r="A22" s="4"/>
      <c r="B22" s="465"/>
      <c r="C22" s="149" t="s">
        <v>80</v>
      </c>
      <c r="D22" s="20"/>
      <c r="E22" s="18"/>
      <c r="F22" s="18"/>
      <c r="G22" s="1412">
        <v>14.1</v>
      </c>
      <c r="H22" s="1412"/>
      <c r="I22" s="1412"/>
      <c r="J22" s="868"/>
      <c r="K22" s="1412">
        <v>15.1</v>
      </c>
      <c r="L22" s="1412"/>
      <c r="M22" s="1412"/>
      <c r="N22" s="307"/>
      <c r="O22" s="1412">
        <v>14.9</v>
      </c>
      <c r="P22" s="1412"/>
      <c r="Q22" s="1412"/>
      <c r="R22" s="307"/>
      <c r="S22" s="1412">
        <v>15.4</v>
      </c>
      <c r="T22" s="1412"/>
      <c r="U22" s="1412"/>
      <c r="V22" s="307"/>
      <c r="W22" s="1413">
        <v>17.100000000000001</v>
      </c>
      <c r="X22" s="1413"/>
      <c r="Y22" s="1413"/>
      <c r="Z22" s="780"/>
      <c r="AA22" s="4"/>
    </row>
    <row r="23" spans="1:29" ht="1.5" customHeight="1">
      <c r="A23" s="4"/>
      <c r="B23" s="465"/>
      <c r="C23" s="149"/>
      <c r="D23" s="20"/>
      <c r="E23" s="18"/>
      <c r="F23" s="18"/>
      <c r="G23" s="1412"/>
      <c r="H23" s="1412"/>
      <c r="I23" s="1412"/>
      <c r="J23" s="868"/>
      <c r="K23" s="1412"/>
      <c r="L23" s="1412"/>
      <c r="M23" s="1412"/>
      <c r="N23" s="307"/>
      <c r="O23" s="1412"/>
      <c r="P23" s="1412"/>
      <c r="Q23" s="1412"/>
      <c r="R23" s="307"/>
      <c r="S23" s="1412"/>
      <c r="T23" s="1412"/>
      <c r="U23" s="1412"/>
      <c r="V23" s="307"/>
      <c r="W23" s="1413"/>
      <c r="X23" s="1413"/>
      <c r="Y23" s="1413"/>
      <c r="Z23" s="780"/>
      <c r="AA23" s="4"/>
    </row>
    <row r="24" spans="1:29" s="333" customFormat="1" ht="12.75" customHeight="1">
      <c r="A24" s="330"/>
      <c r="B24" s="467"/>
      <c r="C24" s="777" t="s">
        <v>236</v>
      </c>
      <c r="D24" s="332"/>
      <c r="E24" s="331"/>
      <c r="F24" s="332"/>
      <c r="G24" s="1408">
        <v>0.2</v>
      </c>
      <c r="H24" s="1408"/>
      <c r="I24" s="1408"/>
      <c r="J24" s="868"/>
      <c r="K24" s="1408">
        <v>0.3</v>
      </c>
      <c r="L24" s="1408"/>
      <c r="M24" s="1408"/>
      <c r="N24" s="307"/>
      <c r="O24" s="1408">
        <v>-0.2</v>
      </c>
      <c r="P24" s="1408"/>
      <c r="Q24" s="1408"/>
      <c r="R24" s="307"/>
      <c r="S24" s="1408">
        <v>-0.6</v>
      </c>
      <c r="T24" s="1408"/>
      <c r="U24" s="1408"/>
      <c r="V24" s="307"/>
      <c r="W24" s="1409">
        <v>0.3</v>
      </c>
      <c r="X24" s="1409"/>
      <c r="Y24" s="1409"/>
      <c r="Z24" s="332"/>
      <c r="AA24" s="330"/>
      <c r="AB24" s="131"/>
    </row>
    <row r="25" spans="1:29" ht="6.75" customHeight="1">
      <c r="A25" s="4"/>
      <c r="B25" s="465"/>
      <c r="C25" s="149"/>
      <c r="D25" s="20"/>
      <c r="E25" s="18"/>
      <c r="F25" s="18"/>
      <c r="G25" s="1386"/>
      <c r="H25" s="1386"/>
      <c r="I25" s="1386"/>
      <c r="J25" s="868"/>
      <c r="K25" s="1386"/>
      <c r="L25" s="1386"/>
      <c r="M25" s="1386"/>
      <c r="N25" s="307"/>
      <c r="O25" s="1386"/>
      <c r="P25" s="1386"/>
      <c r="Q25" s="1386"/>
      <c r="R25" s="307"/>
      <c r="S25" s="1386"/>
      <c r="T25" s="1386"/>
      <c r="U25" s="1386"/>
      <c r="V25" s="307"/>
      <c r="W25" s="1387"/>
      <c r="X25" s="1387"/>
      <c r="Y25" s="1387"/>
      <c r="Z25" s="780"/>
      <c r="AA25" s="4"/>
    </row>
    <row r="26" spans="1:29" ht="12.75" customHeight="1">
      <c r="A26" s="4"/>
      <c r="B26" s="465"/>
      <c r="C26" s="149" t="s">
        <v>201</v>
      </c>
      <c r="D26" s="20"/>
      <c r="E26" s="18"/>
      <c r="F26" s="18"/>
      <c r="G26" s="1412">
        <v>35.4</v>
      </c>
      <c r="H26" s="1412"/>
      <c r="I26" s="1412"/>
      <c r="J26" s="868"/>
      <c r="K26" s="1412">
        <v>36.200000000000003</v>
      </c>
      <c r="L26" s="1412"/>
      <c r="M26" s="1412"/>
      <c r="N26" s="307"/>
      <c r="O26" s="1412">
        <v>35.5</v>
      </c>
      <c r="P26" s="1412"/>
      <c r="Q26" s="1412"/>
      <c r="R26" s="307"/>
      <c r="S26" s="1412">
        <v>39</v>
      </c>
      <c r="T26" s="1412"/>
      <c r="U26" s="1412"/>
      <c r="V26" s="307"/>
      <c r="W26" s="1413">
        <v>40</v>
      </c>
      <c r="X26" s="1413"/>
      <c r="Y26" s="1413"/>
      <c r="Z26" s="780"/>
      <c r="AA26" s="4"/>
      <c r="AC26" s="26"/>
    </row>
    <row r="27" spans="1:29" ht="12.75" customHeight="1">
      <c r="A27" s="4"/>
      <c r="B27" s="465"/>
      <c r="C27" s="149" t="s">
        <v>202</v>
      </c>
      <c r="D27" s="8"/>
      <c r="E27" s="18"/>
      <c r="F27" s="18"/>
      <c r="G27" s="1412">
        <v>13.6</v>
      </c>
      <c r="H27" s="1412"/>
      <c r="I27" s="1412"/>
      <c r="J27" s="868"/>
      <c r="K27" s="1412">
        <v>14.8</v>
      </c>
      <c r="L27" s="1412"/>
      <c r="M27" s="1412"/>
      <c r="N27" s="307"/>
      <c r="O27" s="1412">
        <v>14.7</v>
      </c>
      <c r="P27" s="1412"/>
      <c r="Q27" s="1412"/>
      <c r="R27" s="307"/>
      <c r="S27" s="1412">
        <v>15.6</v>
      </c>
      <c r="T27" s="1412"/>
      <c r="U27" s="1412"/>
      <c r="V27" s="307"/>
      <c r="W27" s="1413">
        <v>17.399999999999999</v>
      </c>
      <c r="X27" s="1413"/>
      <c r="Y27" s="1413"/>
      <c r="Z27" s="780"/>
      <c r="AA27" s="4"/>
    </row>
    <row r="28" spans="1:29" ht="12.75" customHeight="1">
      <c r="A28" s="4"/>
      <c r="B28" s="465"/>
      <c r="C28" s="149" t="s">
        <v>203</v>
      </c>
      <c r="D28" s="8"/>
      <c r="E28" s="18"/>
      <c r="F28" s="18"/>
      <c r="G28" s="1412">
        <v>10.199999999999999</v>
      </c>
      <c r="H28" s="1412"/>
      <c r="I28" s="1412"/>
      <c r="J28" s="868"/>
      <c r="K28" s="1412">
        <v>11.1</v>
      </c>
      <c r="L28" s="1412"/>
      <c r="M28" s="1412"/>
      <c r="N28" s="307"/>
      <c r="O28" s="1412">
        <v>11.5</v>
      </c>
      <c r="P28" s="1412"/>
      <c r="Q28" s="1412"/>
      <c r="R28" s="307"/>
      <c r="S28" s="1412">
        <v>11.4</v>
      </c>
      <c r="T28" s="1412"/>
      <c r="U28" s="1412"/>
      <c r="V28" s="307"/>
      <c r="W28" s="1413">
        <v>12.2</v>
      </c>
      <c r="X28" s="1413"/>
      <c r="Y28" s="1413"/>
      <c r="Z28" s="780"/>
      <c r="AA28" s="4"/>
    </row>
    <row r="29" spans="1:29" s="25" customFormat="1" ht="18.75" customHeight="1">
      <c r="A29" s="319"/>
      <c r="B29" s="468"/>
      <c r="C29" s="149" t="s">
        <v>237</v>
      </c>
      <c r="D29" s="20"/>
      <c r="E29" s="320"/>
      <c r="F29" s="320"/>
      <c r="G29" s="1412">
        <v>14.1</v>
      </c>
      <c r="H29" s="1412"/>
      <c r="I29" s="1412"/>
      <c r="J29" s="870"/>
      <c r="K29" s="1412">
        <v>15.1</v>
      </c>
      <c r="L29" s="1412"/>
      <c r="M29" s="1412"/>
      <c r="N29" s="307"/>
      <c r="O29" s="1412">
        <v>15.2</v>
      </c>
      <c r="P29" s="1412"/>
      <c r="Q29" s="1412"/>
      <c r="R29" s="307"/>
      <c r="S29" s="1412">
        <v>16.399999999999999</v>
      </c>
      <c r="T29" s="1412"/>
      <c r="U29" s="1412"/>
      <c r="V29" s="307"/>
      <c r="W29" s="1413">
        <v>17.8</v>
      </c>
      <c r="X29" s="1413"/>
      <c r="Y29" s="1413"/>
      <c r="Z29" s="306"/>
      <c r="AA29" s="319"/>
      <c r="AB29" s="131"/>
    </row>
    <row r="30" spans="1:29" s="25" customFormat="1" ht="12.75" customHeight="1">
      <c r="A30" s="319"/>
      <c r="B30" s="468"/>
      <c r="C30" s="149" t="s">
        <v>238</v>
      </c>
      <c r="D30" s="20"/>
      <c r="E30" s="320"/>
      <c r="F30" s="320"/>
      <c r="G30" s="1412">
        <v>12.6</v>
      </c>
      <c r="H30" s="1412"/>
      <c r="I30" s="1412"/>
      <c r="J30" s="870"/>
      <c r="K30" s="1412">
        <v>11.8</v>
      </c>
      <c r="L30" s="1412"/>
      <c r="M30" s="1412"/>
      <c r="N30" s="307"/>
      <c r="O30" s="1412">
        <v>11.2</v>
      </c>
      <c r="P30" s="1412"/>
      <c r="Q30" s="1412"/>
      <c r="R30" s="307"/>
      <c r="S30" s="1412">
        <v>12.5</v>
      </c>
      <c r="T30" s="1412"/>
      <c r="U30" s="1412"/>
      <c r="V30" s="307"/>
      <c r="W30" s="1413">
        <v>12.7</v>
      </c>
      <c r="X30" s="1413"/>
      <c r="Y30" s="1413"/>
      <c r="Z30" s="306"/>
      <c r="AA30" s="319"/>
      <c r="AB30" s="131"/>
    </row>
    <row r="31" spans="1:29" s="25" customFormat="1" ht="12.75" customHeight="1">
      <c r="A31" s="319"/>
      <c r="B31" s="468"/>
      <c r="C31" s="149" t="s">
        <v>239</v>
      </c>
      <c r="D31" s="20"/>
      <c r="E31" s="320"/>
      <c r="F31" s="320"/>
      <c r="G31" s="1412">
        <v>14.7</v>
      </c>
      <c r="H31" s="1412"/>
      <c r="I31" s="1412"/>
      <c r="J31" s="870"/>
      <c r="K31" s="1412">
        <v>16.5</v>
      </c>
      <c r="L31" s="1412"/>
      <c r="M31" s="1412"/>
      <c r="N31" s="307"/>
      <c r="O31" s="1412">
        <v>17.600000000000001</v>
      </c>
      <c r="P31" s="1412"/>
      <c r="Q31" s="1412"/>
      <c r="R31" s="307"/>
      <c r="S31" s="1412">
        <v>17.8</v>
      </c>
      <c r="T31" s="1412"/>
      <c r="U31" s="1412"/>
      <c r="V31" s="307"/>
      <c r="W31" s="1413">
        <v>18.7</v>
      </c>
      <c r="X31" s="1413"/>
      <c r="Y31" s="1413"/>
      <c r="Z31" s="306"/>
      <c r="AA31" s="319"/>
      <c r="AB31" s="131"/>
    </row>
    <row r="32" spans="1:29" s="25" customFormat="1" ht="12.75" customHeight="1">
      <c r="A32" s="319"/>
      <c r="B32" s="468"/>
      <c r="C32" s="149" t="s">
        <v>240</v>
      </c>
      <c r="D32" s="20"/>
      <c r="E32" s="320"/>
      <c r="F32" s="320"/>
      <c r="G32" s="1412">
        <v>13.1</v>
      </c>
      <c r="H32" s="1412"/>
      <c r="I32" s="1412"/>
      <c r="J32" s="870"/>
      <c r="K32" s="1412">
        <v>15.4</v>
      </c>
      <c r="L32" s="1412"/>
      <c r="M32" s="1412"/>
      <c r="N32" s="307"/>
      <c r="O32" s="1412">
        <v>15</v>
      </c>
      <c r="P32" s="1412"/>
      <c r="Q32" s="1412"/>
      <c r="R32" s="307"/>
      <c r="S32" s="1412">
        <v>16.100000000000001</v>
      </c>
      <c r="T32" s="1412"/>
      <c r="U32" s="1412"/>
      <c r="V32" s="307"/>
      <c r="W32" s="1413">
        <v>17.2</v>
      </c>
      <c r="X32" s="1413"/>
      <c r="Y32" s="1413"/>
      <c r="Z32" s="306"/>
      <c r="AA32" s="319"/>
      <c r="AB32" s="131"/>
    </row>
    <row r="33" spans="1:28" s="25" customFormat="1" ht="12.75" customHeight="1">
      <c r="A33" s="319"/>
      <c r="B33" s="468"/>
      <c r="C33" s="149" t="s">
        <v>241</v>
      </c>
      <c r="D33" s="20"/>
      <c r="E33" s="320"/>
      <c r="F33" s="320"/>
      <c r="G33" s="1412">
        <v>17.5</v>
      </c>
      <c r="H33" s="1412"/>
      <c r="I33" s="1412"/>
      <c r="J33" s="870"/>
      <c r="K33" s="1412">
        <v>20</v>
      </c>
      <c r="L33" s="1412"/>
      <c r="M33" s="1412"/>
      <c r="N33" s="307"/>
      <c r="O33" s="1412">
        <v>17.399999999999999</v>
      </c>
      <c r="P33" s="1412"/>
      <c r="Q33" s="1412"/>
      <c r="R33" s="307"/>
      <c r="S33" s="1412">
        <v>14.7</v>
      </c>
      <c r="T33" s="1412"/>
      <c r="U33" s="1412"/>
      <c r="V33" s="307"/>
      <c r="W33" s="1413">
        <v>19.7</v>
      </c>
      <c r="X33" s="1413"/>
      <c r="Y33" s="1413"/>
      <c r="Z33" s="306"/>
      <c r="AA33" s="319"/>
      <c r="AB33" s="131"/>
    </row>
    <row r="34" spans="1:28" s="25" customFormat="1" ht="12.75" customHeight="1">
      <c r="A34" s="319"/>
      <c r="B34" s="468"/>
      <c r="C34" s="149" t="s">
        <v>167</v>
      </c>
      <c r="D34" s="20"/>
      <c r="E34" s="320"/>
      <c r="F34" s="320"/>
      <c r="G34" s="1412">
        <v>15.1</v>
      </c>
      <c r="H34" s="1412"/>
      <c r="I34" s="1412"/>
      <c r="J34" s="870"/>
      <c r="K34" s="1412">
        <v>13.9</v>
      </c>
      <c r="L34" s="1412"/>
      <c r="M34" s="1412"/>
      <c r="N34" s="307"/>
      <c r="O34" s="1412">
        <v>15.6</v>
      </c>
      <c r="P34" s="1412"/>
      <c r="Q34" s="1412"/>
      <c r="R34" s="307"/>
      <c r="S34" s="1412">
        <v>15.4</v>
      </c>
      <c r="T34" s="1412"/>
      <c r="U34" s="1412"/>
      <c r="V34" s="307"/>
      <c r="W34" s="1413">
        <v>16.2</v>
      </c>
      <c r="X34" s="1413"/>
      <c r="Y34" s="1413"/>
      <c r="Z34" s="306"/>
      <c r="AA34" s="319"/>
      <c r="AB34" s="131"/>
    </row>
    <row r="35" spans="1:28" s="25" customFormat="1" ht="12.75" customHeight="1">
      <c r="A35" s="319"/>
      <c r="B35" s="468"/>
      <c r="C35" s="149" t="s">
        <v>168</v>
      </c>
      <c r="D35" s="20"/>
      <c r="E35" s="320"/>
      <c r="F35" s="320"/>
      <c r="G35" s="1412">
        <v>13.5</v>
      </c>
      <c r="H35" s="1412"/>
      <c r="I35" s="1412"/>
      <c r="J35" s="870"/>
      <c r="K35" s="1412">
        <v>16.100000000000001</v>
      </c>
      <c r="L35" s="1412"/>
      <c r="M35" s="1412"/>
      <c r="N35" s="307"/>
      <c r="O35" s="1412">
        <v>16.8</v>
      </c>
      <c r="P35" s="1412"/>
      <c r="Q35" s="1412"/>
      <c r="R35" s="307"/>
      <c r="S35" s="1412">
        <v>17.5</v>
      </c>
      <c r="T35" s="1412"/>
      <c r="U35" s="1412"/>
      <c r="V35" s="307"/>
      <c r="W35" s="1413">
        <v>19.7</v>
      </c>
      <c r="X35" s="1413"/>
      <c r="Y35" s="1413"/>
      <c r="Z35" s="306"/>
      <c r="AA35" s="319"/>
      <c r="AB35" s="131"/>
    </row>
    <row r="36" spans="1:28" ht="18.75" customHeight="1">
      <c r="A36" s="4"/>
      <c r="B36" s="465"/>
      <c r="C36" s="1360" t="s">
        <v>242</v>
      </c>
      <c r="D36" s="1360"/>
      <c r="E36" s="1360"/>
      <c r="F36" s="1360"/>
      <c r="G36" s="1410">
        <v>7.4</v>
      </c>
      <c r="H36" s="1410"/>
      <c r="I36" s="1410"/>
      <c r="J36" s="869"/>
      <c r="K36" s="1410">
        <v>7.6</v>
      </c>
      <c r="L36" s="1410"/>
      <c r="M36" s="1410"/>
      <c r="N36" s="446"/>
      <c r="O36" s="1410">
        <v>8</v>
      </c>
      <c r="P36" s="1410"/>
      <c r="Q36" s="1410"/>
      <c r="R36" s="446"/>
      <c r="S36" s="1410">
        <v>8.8000000000000007</v>
      </c>
      <c r="T36" s="1410"/>
      <c r="U36" s="1410"/>
      <c r="V36" s="446"/>
      <c r="W36" s="1411">
        <v>9.5</v>
      </c>
      <c r="X36" s="1411"/>
      <c r="Y36" s="1411"/>
      <c r="Z36" s="780"/>
      <c r="AA36" s="4"/>
    </row>
    <row r="37" spans="1:28" s="25" customFormat="1" ht="12.75" customHeight="1">
      <c r="A37" s="319"/>
      <c r="B37" s="469"/>
      <c r="C37" s="149" t="s">
        <v>81</v>
      </c>
      <c r="D37" s="20"/>
      <c r="E37" s="320"/>
      <c r="F37" s="320"/>
      <c r="G37" s="1386">
        <v>7.4</v>
      </c>
      <c r="H37" s="1386"/>
      <c r="I37" s="1386"/>
      <c r="J37" s="868"/>
      <c r="K37" s="1386">
        <v>7.7</v>
      </c>
      <c r="L37" s="1386"/>
      <c r="M37" s="1386"/>
      <c r="N37" s="307"/>
      <c r="O37" s="1386">
        <v>8.1999999999999993</v>
      </c>
      <c r="P37" s="1386"/>
      <c r="Q37" s="1386"/>
      <c r="R37" s="307"/>
      <c r="S37" s="1386">
        <v>8.8000000000000007</v>
      </c>
      <c r="T37" s="1386"/>
      <c r="U37" s="1386"/>
      <c r="V37" s="307"/>
      <c r="W37" s="1387">
        <v>9.5</v>
      </c>
      <c r="X37" s="1387"/>
      <c r="Y37" s="1387"/>
      <c r="Z37" s="306"/>
      <c r="AA37" s="319"/>
      <c r="AB37" s="131"/>
    </row>
    <row r="38" spans="1:28" s="25" customFormat="1" ht="12.75" customHeight="1">
      <c r="A38" s="319"/>
      <c r="B38" s="469"/>
      <c r="C38" s="149" t="s">
        <v>80</v>
      </c>
      <c r="D38" s="20"/>
      <c r="E38" s="320"/>
      <c r="F38" s="320"/>
      <c r="G38" s="1386">
        <v>7.3</v>
      </c>
      <c r="H38" s="1386"/>
      <c r="I38" s="1386"/>
      <c r="J38" s="868"/>
      <c r="K38" s="1386">
        <v>7.5</v>
      </c>
      <c r="L38" s="1386"/>
      <c r="M38" s="1386"/>
      <c r="N38" s="307"/>
      <c r="O38" s="1386">
        <v>7.9</v>
      </c>
      <c r="P38" s="1386"/>
      <c r="Q38" s="1386"/>
      <c r="R38" s="307"/>
      <c r="S38" s="1386">
        <v>8.6999999999999993</v>
      </c>
      <c r="T38" s="1386"/>
      <c r="U38" s="1386"/>
      <c r="V38" s="307"/>
      <c r="W38" s="1387">
        <v>9.5</v>
      </c>
      <c r="X38" s="1387"/>
      <c r="Y38" s="1387"/>
      <c r="Z38" s="306"/>
      <c r="AA38" s="319"/>
      <c r="AB38" s="131"/>
    </row>
    <row r="39" spans="1:28" s="28" customFormat="1" ht="2.25" customHeight="1">
      <c r="A39" s="279"/>
      <c r="B39" s="468"/>
      <c r="C39" s="149"/>
      <c r="D39" s="20"/>
      <c r="E39" s="18"/>
      <c r="F39" s="18"/>
      <c r="G39" s="1386"/>
      <c r="H39" s="1386"/>
      <c r="I39" s="1386"/>
      <c r="J39" s="868"/>
      <c r="K39" s="1386"/>
      <c r="L39" s="1386"/>
      <c r="M39" s="1386"/>
      <c r="N39" s="307"/>
      <c r="O39" s="1386"/>
      <c r="P39" s="1386"/>
      <c r="Q39" s="1386"/>
      <c r="R39" s="307"/>
      <c r="S39" s="1386"/>
      <c r="T39" s="1386"/>
      <c r="U39" s="1386"/>
      <c r="V39" s="307"/>
      <c r="W39" s="1387"/>
      <c r="X39" s="1387"/>
      <c r="Y39" s="1387"/>
      <c r="Z39" s="786"/>
      <c r="AA39" s="279"/>
      <c r="AB39" s="131"/>
    </row>
    <row r="40" spans="1:28" s="333" customFormat="1" ht="12" customHeight="1">
      <c r="A40" s="330"/>
      <c r="B40" s="467"/>
      <c r="C40" s="777" t="s">
        <v>243</v>
      </c>
      <c r="D40" s="332"/>
      <c r="E40" s="331"/>
      <c r="F40" s="332"/>
      <c r="G40" s="1408">
        <v>-0.1</v>
      </c>
      <c r="H40" s="1408"/>
      <c r="I40" s="1408"/>
      <c r="J40" s="868"/>
      <c r="K40" s="1408">
        <v>-0.2</v>
      </c>
      <c r="L40" s="1408"/>
      <c r="M40" s="1408"/>
      <c r="N40" s="307"/>
      <c r="O40" s="1408">
        <v>-0.3</v>
      </c>
      <c r="P40" s="1408"/>
      <c r="Q40" s="1408"/>
      <c r="R40" s="307"/>
      <c r="S40" s="1408">
        <v>-0.1</v>
      </c>
      <c r="T40" s="1408"/>
      <c r="U40" s="1408"/>
      <c r="V40" s="307"/>
      <c r="W40" s="1409">
        <v>0</v>
      </c>
      <c r="X40" s="1409"/>
      <c r="Y40" s="1409"/>
      <c r="Z40" s="332"/>
      <c r="AA40" s="330"/>
      <c r="AB40" s="131"/>
    </row>
    <row r="41" spans="1:28" ht="11.25" customHeight="1" thickBot="1">
      <c r="A41" s="4"/>
      <c r="B41" s="465"/>
      <c r="C41" s="444"/>
      <c r="D41" s="773"/>
      <c r="E41" s="773"/>
      <c r="F41" s="773"/>
      <c r="G41" s="773"/>
      <c r="H41" s="773"/>
      <c r="I41" s="773"/>
      <c r="J41" s="773"/>
      <c r="K41" s="773"/>
      <c r="L41" s="773"/>
      <c r="M41" s="773"/>
      <c r="N41" s="773"/>
      <c r="O41" s="773"/>
      <c r="P41" s="773"/>
      <c r="Q41" s="773"/>
      <c r="R41" s="773"/>
      <c r="S41" s="773"/>
      <c r="T41" s="1363"/>
      <c r="U41" s="1363"/>
      <c r="V41" s="1363"/>
      <c r="W41" s="1363"/>
      <c r="X41" s="1363"/>
      <c r="Y41" s="1363"/>
      <c r="Z41" s="780"/>
      <c r="AA41" s="4"/>
    </row>
    <row r="42" spans="1:28" s="12" customFormat="1" ht="13.5" customHeight="1" thickBot="1">
      <c r="A42" s="11"/>
      <c r="B42" s="464"/>
      <c r="C42" s="833" t="s">
        <v>556</v>
      </c>
      <c r="D42" s="834"/>
      <c r="E42" s="834"/>
      <c r="F42" s="834"/>
      <c r="G42" s="834"/>
      <c r="H42" s="834"/>
      <c r="I42" s="834"/>
      <c r="J42" s="834"/>
      <c r="K42" s="834"/>
      <c r="L42" s="834"/>
      <c r="M42" s="834"/>
      <c r="N42" s="834"/>
      <c r="O42" s="834"/>
      <c r="P42" s="834"/>
      <c r="Q42" s="834"/>
      <c r="R42" s="834"/>
      <c r="S42" s="834"/>
      <c r="T42" s="834"/>
      <c r="U42" s="834"/>
      <c r="V42" s="834"/>
      <c r="W42" s="834"/>
      <c r="X42" s="834"/>
      <c r="Y42" s="835"/>
      <c r="Z42" s="780"/>
      <c r="AA42" s="11"/>
    </row>
    <row r="43" spans="1:28" s="12" customFormat="1" ht="3.75" customHeight="1">
      <c r="A43" s="11"/>
      <c r="B43" s="464"/>
      <c r="C43" s="1364" t="s">
        <v>78</v>
      </c>
      <c r="D43" s="1364"/>
      <c r="E43" s="19"/>
      <c r="F43" s="19"/>
      <c r="G43" s="19"/>
      <c r="H43" s="19"/>
      <c r="I43" s="19"/>
      <c r="J43" s="19"/>
      <c r="K43" s="19"/>
      <c r="L43" s="19"/>
      <c r="M43" s="19"/>
      <c r="N43" s="19"/>
      <c r="O43" s="19"/>
      <c r="P43" s="19"/>
      <c r="Q43" s="19"/>
      <c r="R43" s="19"/>
      <c r="S43" s="19"/>
      <c r="T43" s="19"/>
      <c r="U43" s="19"/>
      <c r="V43" s="19"/>
      <c r="W43" s="19"/>
      <c r="X43" s="19"/>
      <c r="Y43" s="19"/>
      <c r="Z43" s="780"/>
      <c r="AA43" s="11"/>
    </row>
    <row r="44" spans="1:28" ht="13.5" customHeight="1">
      <c r="A44" s="4"/>
      <c r="B44" s="465"/>
      <c r="C44" s="1364"/>
      <c r="D44" s="1364"/>
      <c r="E44" s="18"/>
      <c r="F44" s="402"/>
      <c r="G44" s="1365">
        <v>2011</v>
      </c>
      <c r="H44" s="1365"/>
      <c r="I44" s="1365"/>
      <c r="J44" s="307"/>
      <c r="K44" s="1365">
        <v>2012</v>
      </c>
      <c r="L44" s="1365"/>
      <c r="M44" s="1365"/>
      <c r="N44" s="1365"/>
      <c r="O44" s="1365"/>
      <c r="P44" s="1365"/>
      <c r="Q44" s="1365"/>
      <c r="R44" s="1365"/>
      <c r="S44" s="1365"/>
      <c r="T44" s="1365"/>
      <c r="U44" s="1365"/>
      <c r="V44" s="1365"/>
      <c r="W44" s="1365"/>
      <c r="X44" s="1365"/>
      <c r="Y44" s="1365"/>
      <c r="Z44" s="780"/>
      <c r="AA44" s="4"/>
    </row>
    <row r="45" spans="1:28" ht="12.75" customHeight="1">
      <c r="A45" s="4"/>
      <c r="B45" s="465"/>
      <c r="C45" s="786"/>
      <c r="D45" s="786"/>
      <c r="E45" s="786"/>
      <c r="F45" s="1367" t="str">
        <f>+F7</f>
        <v>4.º trimestre</v>
      </c>
      <c r="G45" s="1367"/>
      <c r="H45" s="1367"/>
      <c r="I45" s="1367"/>
      <c r="J45" s="782"/>
      <c r="K45" s="1367" t="str">
        <f>+K7</f>
        <v>1.º trimestre</v>
      </c>
      <c r="L45" s="1367"/>
      <c r="M45" s="1367"/>
      <c r="N45" s="782"/>
      <c r="O45" s="1367" t="str">
        <f>+O7</f>
        <v>2.º trimestre</v>
      </c>
      <c r="P45" s="1367"/>
      <c r="Q45" s="1367"/>
      <c r="R45" s="308"/>
      <c r="S45" s="1367" t="str">
        <f>+S7</f>
        <v>3.º trimestre</v>
      </c>
      <c r="T45" s="1367"/>
      <c r="U45" s="1367"/>
      <c r="V45" s="307"/>
      <c r="W45" s="1367" t="str">
        <f>+W7</f>
        <v>4.º trimestre</v>
      </c>
      <c r="X45" s="1367"/>
      <c r="Y45" s="1367"/>
      <c r="Z45" s="843"/>
      <c r="AA45" s="4"/>
    </row>
    <row r="46" spans="1:28" ht="2.25" customHeight="1">
      <c r="A46" s="4"/>
      <c r="B46" s="464"/>
      <c r="C46" s="786"/>
      <c r="D46" s="786"/>
      <c r="E46" s="786"/>
      <c r="F46" s="786"/>
      <c r="G46" s="782"/>
      <c r="H46" s="782"/>
      <c r="I46" s="782"/>
      <c r="J46" s="782"/>
      <c r="K46" s="782"/>
      <c r="L46" s="782"/>
      <c r="M46" s="782"/>
      <c r="N46" s="782"/>
      <c r="O46" s="1407"/>
      <c r="P46" s="1407"/>
      <c r="Q46" s="1407"/>
      <c r="R46" s="782"/>
      <c r="S46" s="313"/>
      <c r="T46" s="782"/>
      <c r="U46" s="782"/>
      <c r="V46" s="877"/>
      <c r="W46" s="782"/>
      <c r="X46" s="782"/>
      <c r="Y46" s="782"/>
      <c r="Z46" s="315"/>
      <c r="AA46" s="4"/>
    </row>
    <row r="47" spans="1:28" ht="12.75" customHeight="1">
      <c r="A47" s="4"/>
      <c r="B47" s="465"/>
      <c r="C47" s="1360" t="s">
        <v>230</v>
      </c>
      <c r="D47" s="1360"/>
      <c r="E47" s="845"/>
      <c r="F47" s="878">
        <v>771</v>
      </c>
      <c r="G47" s="1375">
        <f>+F47/F$47*100</f>
        <v>100</v>
      </c>
      <c r="H47" s="1375"/>
      <c r="I47" s="1375"/>
      <c r="J47" s="878">
        <v>819.3</v>
      </c>
      <c r="K47" s="1375">
        <f>+J47/J$47*100</f>
        <v>100</v>
      </c>
      <c r="L47" s="1375"/>
      <c r="M47" s="1375"/>
      <c r="N47" s="878">
        <v>826.9</v>
      </c>
      <c r="O47" s="1375">
        <f>+N47/N$47*100</f>
        <v>100</v>
      </c>
      <c r="P47" s="1375"/>
      <c r="Q47" s="1375"/>
      <c r="R47" s="878">
        <v>870.9</v>
      </c>
      <c r="S47" s="1375">
        <f>+R47/R$47*100</f>
        <v>100</v>
      </c>
      <c r="T47" s="1375"/>
      <c r="U47" s="1375"/>
      <c r="V47" s="878">
        <v>923.2</v>
      </c>
      <c r="W47" s="1375">
        <f>+V47/V$47*100</f>
        <v>100</v>
      </c>
      <c r="X47" s="1375"/>
      <c r="Y47" s="1375"/>
      <c r="Z47" s="315"/>
      <c r="AA47" s="4"/>
    </row>
    <row r="48" spans="1:28" s="28" customFormat="1" ht="10.5" customHeight="1">
      <c r="A48" s="279"/>
      <c r="B48" s="468"/>
      <c r="C48" s="283"/>
      <c r="D48" s="149" t="s">
        <v>80</v>
      </c>
      <c r="E48" s="782"/>
      <c r="F48" s="879">
        <v>365.3</v>
      </c>
      <c r="G48" s="1404">
        <f>+F48/F47*100</f>
        <v>47.4</v>
      </c>
      <c r="H48" s="1404"/>
      <c r="I48" s="1404"/>
      <c r="J48" s="879">
        <v>391.9</v>
      </c>
      <c r="K48" s="1404">
        <f>+J48/J47*100</f>
        <v>47.8</v>
      </c>
      <c r="L48" s="1404"/>
      <c r="M48" s="1404"/>
      <c r="N48" s="879">
        <v>388.8</v>
      </c>
      <c r="O48" s="1404">
        <f>+N48/N47*100</f>
        <v>47</v>
      </c>
      <c r="P48" s="1404"/>
      <c r="Q48" s="1404"/>
      <c r="R48" s="879">
        <v>402.5</v>
      </c>
      <c r="S48" s="1404">
        <f>+R48/R47*100</f>
        <v>46.2</v>
      </c>
      <c r="T48" s="1404"/>
      <c r="U48" s="1404"/>
      <c r="V48" s="879">
        <v>441.4</v>
      </c>
      <c r="W48" s="1404">
        <f>+V48/V47*100</f>
        <v>47.8</v>
      </c>
      <c r="X48" s="1404"/>
      <c r="Y48" s="1404"/>
      <c r="Z48" s="843"/>
      <c r="AA48" s="279"/>
    </row>
    <row r="49" spans="1:27" ht="10.5" customHeight="1">
      <c r="A49" s="4"/>
      <c r="B49" s="465"/>
      <c r="C49" s="428"/>
      <c r="D49" s="149" t="s">
        <v>201</v>
      </c>
      <c r="E49" s="847"/>
      <c r="F49" s="879">
        <v>156.30000000000001</v>
      </c>
      <c r="G49" s="1404">
        <f>+F49/F47*100</f>
        <v>20.3</v>
      </c>
      <c r="H49" s="1404"/>
      <c r="I49" s="1404"/>
      <c r="J49" s="879">
        <v>154.4</v>
      </c>
      <c r="K49" s="1404">
        <f>+J49/J47*100</f>
        <v>18.8</v>
      </c>
      <c r="L49" s="1404"/>
      <c r="M49" s="1404"/>
      <c r="N49" s="879">
        <v>149.69999999999999</v>
      </c>
      <c r="O49" s="1404">
        <f>+N49/N47*100</f>
        <v>18.100000000000001</v>
      </c>
      <c r="P49" s="1404"/>
      <c r="Q49" s="1404"/>
      <c r="R49" s="879">
        <v>175.1</v>
      </c>
      <c r="S49" s="1404">
        <f>+R49/R47*100</f>
        <v>20.100000000000001</v>
      </c>
      <c r="T49" s="1404"/>
      <c r="U49" s="1404"/>
      <c r="V49" s="879">
        <v>164.9</v>
      </c>
      <c r="W49" s="1404">
        <f>+V49/V47*100</f>
        <v>17.899999999999999</v>
      </c>
      <c r="X49" s="1404"/>
      <c r="Y49" s="1404"/>
      <c r="Z49" s="315"/>
      <c r="AA49" s="4"/>
    </row>
    <row r="50" spans="1:27" s="311" customFormat="1" ht="12.75" customHeight="1">
      <c r="A50" s="309"/>
      <c r="B50" s="471"/>
      <c r="C50" s="149" t="s">
        <v>237</v>
      </c>
      <c r="D50" s="400"/>
      <c r="E50" s="118"/>
      <c r="F50" s="879">
        <v>278.5</v>
      </c>
      <c r="G50" s="1406">
        <f>+F50/F$47*100</f>
        <v>36.1</v>
      </c>
      <c r="H50" s="1406"/>
      <c r="I50" s="1406"/>
      <c r="J50" s="879">
        <v>297.5</v>
      </c>
      <c r="K50" s="1406">
        <f>+J50/J$47*100</f>
        <v>36.299999999999997</v>
      </c>
      <c r="L50" s="1406"/>
      <c r="M50" s="1406"/>
      <c r="N50" s="879">
        <v>299.60000000000002</v>
      </c>
      <c r="O50" s="1406">
        <f>+N50/N$47*100</f>
        <v>36.200000000000003</v>
      </c>
      <c r="P50" s="1406"/>
      <c r="Q50" s="1406"/>
      <c r="R50" s="879">
        <v>325.10000000000002</v>
      </c>
      <c r="S50" s="1406">
        <f>+R50/R$47*100</f>
        <v>37.299999999999997</v>
      </c>
      <c r="T50" s="1406"/>
      <c r="U50" s="1406"/>
      <c r="V50" s="879">
        <v>349.8</v>
      </c>
      <c r="W50" s="1406">
        <f>+V50/V$47*100</f>
        <v>37.9</v>
      </c>
      <c r="X50" s="1406"/>
      <c r="Y50" s="1406"/>
      <c r="Z50" s="290"/>
      <c r="AA50" s="309"/>
    </row>
    <row r="51" spans="1:27" s="28" customFormat="1" ht="10.5" customHeight="1">
      <c r="A51" s="279"/>
      <c r="B51" s="468"/>
      <c r="C51" s="283"/>
      <c r="D51" s="777" t="s">
        <v>80</v>
      </c>
      <c r="E51" s="118"/>
      <c r="F51" s="879">
        <v>146.19999999999999</v>
      </c>
      <c r="G51" s="1404">
        <f>+F51/F50*100</f>
        <v>52.5</v>
      </c>
      <c r="H51" s="1404"/>
      <c r="I51" s="1404"/>
      <c r="J51" s="879">
        <v>151.4</v>
      </c>
      <c r="K51" s="1404">
        <f>+J51/J50*100</f>
        <v>50.9</v>
      </c>
      <c r="L51" s="1404"/>
      <c r="M51" s="1404"/>
      <c r="N51" s="879">
        <v>149.1</v>
      </c>
      <c r="O51" s="1404">
        <f>+N51/N50*100</f>
        <v>49.8</v>
      </c>
      <c r="P51" s="1404"/>
      <c r="Q51" s="1404"/>
      <c r="R51" s="879">
        <v>153.6</v>
      </c>
      <c r="S51" s="1404">
        <f>+R51/R50*100</f>
        <v>47.2</v>
      </c>
      <c r="T51" s="1404"/>
      <c r="U51" s="1404"/>
      <c r="V51" s="879">
        <v>177.2</v>
      </c>
      <c r="W51" s="1404">
        <f>+V51/V50*100</f>
        <v>50.7</v>
      </c>
      <c r="X51" s="1404"/>
      <c r="Y51" s="1404"/>
      <c r="Z51" s="313"/>
      <c r="AA51" s="279"/>
    </row>
    <row r="52" spans="1:27" s="311" customFormat="1" ht="10.5" customHeight="1">
      <c r="A52" s="309"/>
      <c r="B52" s="471"/>
      <c r="C52" s="149"/>
      <c r="D52" s="777" t="s">
        <v>201</v>
      </c>
      <c r="E52" s="118"/>
      <c r="F52" s="879">
        <v>58.7</v>
      </c>
      <c r="G52" s="1404">
        <f>+F52/F50*100</f>
        <v>21.1</v>
      </c>
      <c r="H52" s="1404"/>
      <c r="I52" s="1404"/>
      <c r="J52" s="879">
        <v>56.2</v>
      </c>
      <c r="K52" s="1404">
        <f>+J52/J50*100</f>
        <v>18.899999999999999</v>
      </c>
      <c r="L52" s="1404"/>
      <c r="M52" s="1404"/>
      <c r="N52" s="879">
        <v>47.8</v>
      </c>
      <c r="O52" s="1404">
        <f>+N52/N50*100</f>
        <v>16</v>
      </c>
      <c r="P52" s="1404"/>
      <c r="Q52" s="1404"/>
      <c r="R52" s="879">
        <v>63.2</v>
      </c>
      <c r="S52" s="1404">
        <f>+R52/R50*100</f>
        <v>19.399999999999999</v>
      </c>
      <c r="T52" s="1404"/>
      <c r="U52" s="1404"/>
      <c r="V52" s="879">
        <v>59.8</v>
      </c>
      <c r="W52" s="1404">
        <f>+V52/V50*100</f>
        <v>17.100000000000001</v>
      </c>
      <c r="X52" s="1404"/>
      <c r="Y52" s="1404"/>
      <c r="Z52" s="290"/>
      <c r="AA52" s="309"/>
    </row>
    <row r="53" spans="1:27" s="311" customFormat="1" ht="12.75" customHeight="1">
      <c r="A53" s="309"/>
      <c r="B53" s="471"/>
      <c r="C53" s="149" t="s">
        <v>238</v>
      </c>
      <c r="D53" s="400"/>
      <c r="E53" s="118"/>
      <c r="F53" s="879">
        <v>158.9</v>
      </c>
      <c r="G53" s="1406">
        <f>+F53/F$47*100</f>
        <v>20.6</v>
      </c>
      <c r="H53" s="1406"/>
      <c r="I53" s="1406"/>
      <c r="J53" s="879">
        <v>147.6</v>
      </c>
      <c r="K53" s="1406">
        <f>+J53/J$47*100</f>
        <v>18</v>
      </c>
      <c r="L53" s="1406"/>
      <c r="M53" s="1406"/>
      <c r="N53" s="879">
        <v>141.6</v>
      </c>
      <c r="O53" s="1406">
        <f>+N53/N$47*100</f>
        <v>17.100000000000001</v>
      </c>
      <c r="P53" s="1406"/>
      <c r="Q53" s="1406"/>
      <c r="R53" s="879">
        <v>159.1</v>
      </c>
      <c r="S53" s="1406">
        <f>+R53/R$47*100</f>
        <v>18.3</v>
      </c>
      <c r="T53" s="1406"/>
      <c r="U53" s="1406"/>
      <c r="V53" s="879">
        <v>157.4</v>
      </c>
      <c r="W53" s="1406">
        <f>+V53/V$47*100</f>
        <v>17</v>
      </c>
      <c r="X53" s="1406"/>
      <c r="Y53" s="1406"/>
      <c r="Z53" s="290"/>
      <c r="AA53" s="309"/>
    </row>
    <row r="54" spans="1:27" s="28" customFormat="1" ht="10.5" customHeight="1">
      <c r="A54" s="279"/>
      <c r="B54" s="468"/>
      <c r="C54" s="283"/>
      <c r="D54" s="777" t="s">
        <v>80</v>
      </c>
      <c r="E54" s="118"/>
      <c r="F54" s="879">
        <v>78.900000000000006</v>
      </c>
      <c r="G54" s="1404">
        <f>+F54/F53*100</f>
        <v>49.7</v>
      </c>
      <c r="H54" s="1404"/>
      <c r="I54" s="1404"/>
      <c r="J54" s="879">
        <v>74.900000000000006</v>
      </c>
      <c r="K54" s="1404">
        <f>+J54/J53*100</f>
        <v>50.7</v>
      </c>
      <c r="L54" s="1404"/>
      <c r="M54" s="1404"/>
      <c r="N54" s="879">
        <v>73.5</v>
      </c>
      <c r="O54" s="1404">
        <f>+N54/N53*100</f>
        <v>51.9</v>
      </c>
      <c r="P54" s="1404"/>
      <c r="Q54" s="1404"/>
      <c r="R54" s="879">
        <v>79.599999999999994</v>
      </c>
      <c r="S54" s="1404">
        <f>+R54/R53*100</f>
        <v>50</v>
      </c>
      <c r="T54" s="1404"/>
      <c r="U54" s="1404"/>
      <c r="V54" s="879">
        <v>82.8</v>
      </c>
      <c r="W54" s="1404">
        <f>+V54/V53*100</f>
        <v>52.6</v>
      </c>
      <c r="X54" s="1404"/>
      <c r="Y54" s="1404"/>
      <c r="Z54" s="313"/>
      <c r="AA54" s="279"/>
    </row>
    <row r="55" spans="1:27" s="311" customFormat="1" ht="10.5" customHeight="1">
      <c r="A55" s="309"/>
      <c r="B55" s="471"/>
      <c r="C55" s="149"/>
      <c r="D55" s="777" t="s">
        <v>201</v>
      </c>
      <c r="E55" s="118"/>
      <c r="F55" s="879">
        <v>31.8</v>
      </c>
      <c r="G55" s="1404">
        <f>+F55/F53*100</f>
        <v>20</v>
      </c>
      <c r="H55" s="1404"/>
      <c r="I55" s="1404"/>
      <c r="J55" s="879">
        <v>30.8</v>
      </c>
      <c r="K55" s="1404">
        <f>+J55/J53*100</f>
        <v>20.9</v>
      </c>
      <c r="L55" s="1404"/>
      <c r="M55" s="1404"/>
      <c r="N55" s="879">
        <v>30.3</v>
      </c>
      <c r="O55" s="1404">
        <f>+N55/N53*100</f>
        <v>21.4</v>
      </c>
      <c r="P55" s="1404"/>
      <c r="Q55" s="1404"/>
      <c r="R55" s="879">
        <v>37.200000000000003</v>
      </c>
      <c r="S55" s="1404">
        <f>+R55/R53*100</f>
        <v>23.4</v>
      </c>
      <c r="T55" s="1404"/>
      <c r="U55" s="1404"/>
      <c r="V55" s="879">
        <v>31.3</v>
      </c>
      <c r="W55" s="1404">
        <f>+V55/V53*100</f>
        <v>19.899999999999999</v>
      </c>
      <c r="X55" s="1404"/>
      <c r="Y55" s="1404"/>
      <c r="Z55" s="290"/>
      <c r="AA55" s="309"/>
    </row>
    <row r="56" spans="1:27" s="311" customFormat="1" ht="12.75" customHeight="1">
      <c r="A56" s="309"/>
      <c r="B56" s="471"/>
      <c r="C56" s="149" t="s">
        <v>68</v>
      </c>
      <c r="D56" s="400"/>
      <c r="E56" s="118"/>
      <c r="F56" s="879">
        <v>210.1</v>
      </c>
      <c r="G56" s="1406">
        <f>+F56/F$47*100</f>
        <v>27.3</v>
      </c>
      <c r="H56" s="1406"/>
      <c r="I56" s="1406"/>
      <c r="J56" s="879">
        <v>234.1</v>
      </c>
      <c r="K56" s="1406">
        <f>+J56/J$47*100</f>
        <v>28.6</v>
      </c>
      <c r="L56" s="1406"/>
      <c r="M56" s="1406"/>
      <c r="N56" s="879">
        <v>250.2</v>
      </c>
      <c r="O56" s="1406">
        <f>+N56/N$47*100</f>
        <v>30.3</v>
      </c>
      <c r="P56" s="1406"/>
      <c r="Q56" s="1406"/>
      <c r="R56" s="879">
        <v>252.9</v>
      </c>
      <c r="S56" s="1406">
        <f>+R56/R$47*100</f>
        <v>29</v>
      </c>
      <c r="T56" s="1406"/>
      <c r="U56" s="1406"/>
      <c r="V56" s="879">
        <v>264.8</v>
      </c>
      <c r="W56" s="1406">
        <f>+V56/V$47*100</f>
        <v>28.7</v>
      </c>
      <c r="X56" s="1406"/>
      <c r="Y56" s="1406"/>
      <c r="Z56" s="842"/>
      <c r="AA56" s="309"/>
    </row>
    <row r="57" spans="1:27" s="28" customFormat="1" ht="10.5" customHeight="1">
      <c r="A57" s="279"/>
      <c r="B57" s="468"/>
      <c r="C57" s="283"/>
      <c r="D57" s="777" t="s">
        <v>80</v>
      </c>
      <c r="E57" s="118"/>
      <c r="F57" s="879">
        <v>85.7</v>
      </c>
      <c r="G57" s="1404">
        <f>+F57/F56*100</f>
        <v>40.799999999999997</v>
      </c>
      <c r="H57" s="1404"/>
      <c r="I57" s="1404"/>
      <c r="J57" s="879">
        <v>104.4</v>
      </c>
      <c r="K57" s="1404">
        <f>+J57/J56*100</f>
        <v>44.6</v>
      </c>
      <c r="L57" s="1404"/>
      <c r="M57" s="1404"/>
      <c r="N57" s="879">
        <v>105.4</v>
      </c>
      <c r="O57" s="1404">
        <f>+N57/N56*100</f>
        <v>42.1</v>
      </c>
      <c r="P57" s="1404"/>
      <c r="Q57" s="1404"/>
      <c r="R57" s="879">
        <v>111.4</v>
      </c>
      <c r="S57" s="1404">
        <f>+R57/R56*100</f>
        <v>44</v>
      </c>
      <c r="T57" s="1404"/>
      <c r="U57" s="1404"/>
      <c r="V57" s="879">
        <v>115.8</v>
      </c>
      <c r="W57" s="1404">
        <f>+V57/V56*100</f>
        <v>43.7</v>
      </c>
      <c r="X57" s="1404"/>
      <c r="Y57" s="1404"/>
      <c r="Z57" s="786"/>
      <c r="AA57" s="279"/>
    </row>
    <row r="58" spans="1:27" s="311" customFormat="1" ht="10.5" customHeight="1">
      <c r="A58" s="309"/>
      <c r="B58" s="471"/>
      <c r="C58" s="149"/>
      <c r="D58" s="777" t="s">
        <v>201</v>
      </c>
      <c r="E58" s="118"/>
      <c r="F58" s="879">
        <v>40.4</v>
      </c>
      <c r="G58" s="1404">
        <f>+F58/F56*100</f>
        <v>19.2</v>
      </c>
      <c r="H58" s="1404"/>
      <c r="I58" s="1404"/>
      <c r="J58" s="879">
        <v>39.5</v>
      </c>
      <c r="K58" s="1404">
        <f>+J58/J56*100</f>
        <v>16.899999999999999</v>
      </c>
      <c r="L58" s="1404"/>
      <c r="M58" s="1404"/>
      <c r="N58" s="879">
        <v>44.6</v>
      </c>
      <c r="O58" s="1404">
        <f>+N58/N56*100</f>
        <v>17.8</v>
      </c>
      <c r="P58" s="1404"/>
      <c r="Q58" s="1404"/>
      <c r="R58" s="879">
        <v>46.6</v>
      </c>
      <c r="S58" s="1404">
        <f>+R58/R56*100</f>
        <v>18.399999999999999</v>
      </c>
      <c r="T58" s="1404"/>
      <c r="U58" s="1404"/>
      <c r="V58" s="879">
        <v>44.5</v>
      </c>
      <c r="W58" s="1404">
        <f>+V58/V56*100</f>
        <v>16.8</v>
      </c>
      <c r="X58" s="1404"/>
      <c r="Y58" s="1404"/>
      <c r="Z58" s="842"/>
      <c r="AA58" s="309"/>
    </row>
    <row r="59" spans="1:27" s="311" customFormat="1" ht="12.75" customHeight="1">
      <c r="A59" s="309"/>
      <c r="B59" s="471"/>
      <c r="C59" s="149" t="s">
        <v>240</v>
      </c>
      <c r="D59" s="400"/>
      <c r="E59" s="118"/>
      <c r="F59" s="879">
        <v>48.3</v>
      </c>
      <c r="G59" s="1406">
        <f>+F59/F$47*100</f>
        <v>6.3</v>
      </c>
      <c r="H59" s="1406"/>
      <c r="I59" s="1406"/>
      <c r="J59" s="879">
        <v>57</v>
      </c>
      <c r="K59" s="1406">
        <f>+J59/J$47*100</f>
        <v>7</v>
      </c>
      <c r="L59" s="1406"/>
      <c r="M59" s="1406"/>
      <c r="N59" s="879">
        <v>55.2</v>
      </c>
      <c r="O59" s="1406">
        <f>+N59/N$47*100</f>
        <v>6.7</v>
      </c>
      <c r="P59" s="1406"/>
      <c r="Q59" s="1406"/>
      <c r="R59" s="879">
        <v>58.7</v>
      </c>
      <c r="S59" s="1406">
        <f>+R59/R$47*100</f>
        <v>6.7</v>
      </c>
      <c r="T59" s="1406"/>
      <c r="U59" s="1406"/>
      <c r="V59" s="879">
        <v>62.4</v>
      </c>
      <c r="W59" s="1406">
        <f>+V59/V$47*100</f>
        <v>6.8</v>
      </c>
      <c r="X59" s="1406"/>
      <c r="Y59" s="1406"/>
      <c r="Z59" s="842"/>
      <c r="AA59" s="309"/>
    </row>
    <row r="60" spans="1:27" s="28" customFormat="1" ht="10.5" customHeight="1">
      <c r="A60" s="279"/>
      <c r="B60" s="470"/>
      <c r="C60" s="283"/>
      <c r="D60" s="777" t="s">
        <v>80</v>
      </c>
      <c r="E60" s="118"/>
      <c r="F60" s="879">
        <v>23.6</v>
      </c>
      <c r="G60" s="1404">
        <f>+F60/F59*100</f>
        <v>48.9</v>
      </c>
      <c r="H60" s="1404"/>
      <c r="I60" s="1404"/>
      <c r="J60" s="879">
        <v>27.8</v>
      </c>
      <c r="K60" s="1404">
        <f>+J60/J59*100</f>
        <v>48.8</v>
      </c>
      <c r="L60" s="1404"/>
      <c r="M60" s="1404"/>
      <c r="N60" s="879">
        <v>25.9</v>
      </c>
      <c r="O60" s="1404">
        <f>+N60/N59*100</f>
        <v>46.9</v>
      </c>
      <c r="P60" s="1404"/>
      <c r="Q60" s="1404"/>
      <c r="R60" s="879">
        <v>26.4</v>
      </c>
      <c r="S60" s="1404">
        <f>+R60/R59*100</f>
        <v>45</v>
      </c>
      <c r="T60" s="1404"/>
      <c r="U60" s="1404"/>
      <c r="V60" s="879">
        <v>30.7</v>
      </c>
      <c r="W60" s="1404">
        <f>+V60/V59*100</f>
        <v>49.2</v>
      </c>
      <c r="X60" s="1404"/>
      <c r="Y60" s="1404"/>
      <c r="Z60" s="786"/>
      <c r="AA60" s="279"/>
    </row>
    <row r="61" spans="1:27" s="311" customFormat="1" ht="10.5" customHeight="1">
      <c r="A61" s="309"/>
      <c r="B61" s="471"/>
      <c r="C61" s="149"/>
      <c r="D61" s="777" t="s">
        <v>201</v>
      </c>
      <c r="E61" s="118"/>
      <c r="F61" s="879">
        <v>9</v>
      </c>
      <c r="G61" s="1404">
        <f>+F61/F59*100</f>
        <v>18.600000000000001</v>
      </c>
      <c r="H61" s="1404"/>
      <c r="I61" s="1404"/>
      <c r="J61" s="879">
        <v>9.6</v>
      </c>
      <c r="K61" s="1404">
        <f>+J61/J59*100</f>
        <v>16.8</v>
      </c>
      <c r="L61" s="1404"/>
      <c r="M61" s="1404"/>
      <c r="N61" s="879">
        <v>9.3000000000000007</v>
      </c>
      <c r="O61" s="1404">
        <f>+N61/N59*100</f>
        <v>16.8</v>
      </c>
      <c r="P61" s="1404"/>
      <c r="Q61" s="1404"/>
      <c r="R61" s="879">
        <v>13.4</v>
      </c>
      <c r="S61" s="1404">
        <f>+R61/R59*100</f>
        <v>22.8</v>
      </c>
      <c r="T61" s="1404"/>
      <c r="U61" s="1404"/>
      <c r="V61" s="879">
        <v>11.4</v>
      </c>
      <c r="W61" s="1404">
        <f>+V61/V59*100</f>
        <v>18.3</v>
      </c>
      <c r="X61" s="1404"/>
      <c r="Y61" s="1404"/>
      <c r="Z61" s="842"/>
      <c r="AA61" s="309"/>
    </row>
    <row r="62" spans="1:27" s="311" customFormat="1" ht="12.75" customHeight="1">
      <c r="A62" s="309"/>
      <c r="B62" s="471"/>
      <c r="C62" s="149" t="s">
        <v>241</v>
      </c>
      <c r="D62" s="400"/>
      <c r="E62" s="118"/>
      <c r="F62" s="879">
        <v>39.799999999999997</v>
      </c>
      <c r="G62" s="1406">
        <f>+F62/F$47*100</f>
        <v>5.2</v>
      </c>
      <c r="H62" s="1406"/>
      <c r="I62" s="1406"/>
      <c r="J62" s="879">
        <v>45.3</v>
      </c>
      <c r="K62" s="1406">
        <f>+J62/J$47*100</f>
        <v>5.5</v>
      </c>
      <c r="L62" s="1406"/>
      <c r="M62" s="1406"/>
      <c r="N62" s="879">
        <v>39.6</v>
      </c>
      <c r="O62" s="1406">
        <f>+N62/N$47*100</f>
        <v>4.8</v>
      </c>
      <c r="P62" s="1406"/>
      <c r="Q62" s="1406"/>
      <c r="R62" s="879">
        <v>34</v>
      </c>
      <c r="S62" s="1406">
        <f>+R62/R$47*100</f>
        <v>3.9</v>
      </c>
      <c r="T62" s="1406"/>
      <c r="U62" s="1406"/>
      <c r="V62" s="879">
        <v>44</v>
      </c>
      <c r="W62" s="1406">
        <f>+V62/V$47*100</f>
        <v>4.8</v>
      </c>
      <c r="X62" s="1406"/>
      <c r="Y62" s="1406"/>
      <c r="Z62" s="842"/>
      <c r="AA62" s="309"/>
    </row>
    <row r="63" spans="1:27" s="28" customFormat="1" ht="10.5" customHeight="1">
      <c r="A63" s="279"/>
      <c r="B63" s="470"/>
      <c r="C63" s="283"/>
      <c r="D63" s="777" t="s">
        <v>80</v>
      </c>
      <c r="E63" s="118"/>
      <c r="F63" s="879">
        <v>17.100000000000001</v>
      </c>
      <c r="G63" s="1404">
        <f>+F63/F62*100</f>
        <v>43</v>
      </c>
      <c r="H63" s="1404"/>
      <c r="I63" s="1404"/>
      <c r="J63" s="879">
        <v>18.8</v>
      </c>
      <c r="K63" s="1404">
        <f>+J63/J62*100</f>
        <v>41.5</v>
      </c>
      <c r="L63" s="1404"/>
      <c r="M63" s="1404"/>
      <c r="N63" s="879">
        <v>17.8</v>
      </c>
      <c r="O63" s="1404">
        <f>+N63/N62*100</f>
        <v>44.9</v>
      </c>
      <c r="P63" s="1404"/>
      <c r="Q63" s="1404"/>
      <c r="R63" s="879">
        <v>14.8</v>
      </c>
      <c r="S63" s="1404">
        <f>+R63/R62*100</f>
        <v>43.5</v>
      </c>
      <c r="T63" s="1404"/>
      <c r="U63" s="1404"/>
      <c r="V63" s="879">
        <v>18.600000000000001</v>
      </c>
      <c r="W63" s="1404">
        <f>+V63/V62*100</f>
        <v>42.3</v>
      </c>
      <c r="X63" s="1404"/>
      <c r="Y63" s="1404"/>
      <c r="Z63" s="786"/>
      <c r="AA63" s="279"/>
    </row>
    <row r="64" spans="1:27" s="311" customFormat="1" ht="10.5" customHeight="1">
      <c r="A64" s="309"/>
      <c r="B64" s="471"/>
      <c r="C64" s="149"/>
      <c r="D64" s="777" t="s">
        <v>201</v>
      </c>
      <c r="E64" s="118"/>
      <c r="F64" s="879">
        <v>6.2</v>
      </c>
      <c r="G64" s="1404">
        <f>+F64/F62*100</f>
        <v>15.6</v>
      </c>
      <c r="H64" s="1404"/>
      <c r="I64" s="1404"/>
      <c r="J64" s="879">
        <v>7.1</v>
      </c>
      <c r="K64" s="1404">
        <f>+J64/J62*100</f>
        <v>15.7</v>
      </c>
      <c r="L64" s="1404"/>
      <c r="M64" s="1404"/>
      <c r="N64" s="879">
        <v>6.7</v>
      </c>
      <c r="O64" s="1404">
        <f>+N64/N62*100</f>
        <v>16.899999999999999</v>
      </c>
      <c r="P64" s="1404"/>
      <c r="Q64" s="1404"/>
      <c r="R64" s="879">
        <v>5</v>
      </c>
      <c r="S64" s="1404">
        <f>+R64/R62*100</f>
        <v>14.7</v>
      </c>
      <c r="T64" s="1404"/>
      <c r="U64" s="1404"/>
      <c r="V64" s="879">
        <v>7.6</v>
      </c>
      <c r="W64" s="1404">
        <f>+V64/V62*100</f>
        <v>17.3</v>
      </c>
      <c r="X64" s="1404"/>
      <c r="Y64" s="1404"/>
      <c r="Z64" s="842"/>
      <c r="AA64" s="309"/>
    </row>
    <row r="65" spans="1:27" s="311" customFormat="1" ht="12.75" customHeight="1">
      <c r="A65" s="309"/>
      <c r="B65" s="471"/>
      <c r="C65" s="149" t="s">
        <v>167</v>
      </c>
      <c r="D65" s="400"/>
      <c r="E65" s="118"/>
      <c r="F65" s="879">
        <v>18.2</v>
      </c>
      <c r="G65" s="1406">
        <f>+F65/F$47*100</f>
        <v>2.4</v>
      </c>
      <c r="H65" s="1406"/>
      <c r="I65" s="1406"/>
      <c r="J65" s="879">
        <v>16.7</v>
      </c>
      <c r="K65" s="1406">
        <f>+J65/J$47*100</f>
        <v>2</v>
      </c>
      <c r="L65" s="1406"/>
      <c r="M65" s="1406"/>
      <c r="N65" s="879">
        <v>19</v>
      </c>
      <c r="O65" s="1406">
        <f>+N65/N$47*100</f>
        <v>2.2999999999999998</v>
      </c>
      <c r="P65" s="1406"/>
      <c r="Q65" s="1406"/>
      <c r="R65" s="879">
        <v>18.600000000000001</v>
      </c>
      <c r="S65" s="1406">
        <f>+R65/R$47*100</f>
        <v>2.1</v>
      </c>
      <c r="T65" s="1406"/>
      <c r="U65" s="1406"/>
      <c r="V65" s="879">
        <v>19.399999999999999</v>
      </c>
      <c r="W65" s="1406">
        <f>+V65/V$47*100</f>
        <v>2.1</v>
      </c>
      <c r="X65" s="1406"/>
      <c r="Y65" s="1406"/>
      <c r="Z65" s="842"/>
      <c r="AA65" s="309"/>
    </row>
    <row r="66" spans="1:27" s="28" customFormat="1" ht="10.5" customHeight="1">
      <c r="A66" s="279"/>
      <c r="B66" s="470"/>
      <c r="C66" s="283"/>
      <c r="D66" s="777" t="s">
        <v>80</v>
      </c>
      <c r="E66" s="118"/>
      <c r="F66" s="879">
        <v>7.1</v>
      </c>
      <c r="G66" s="1404">
        <f>+F66/F65*100</f>
        <v>39</v>
      </c>
      <c r="H66" s="1404"/>
      <c r="I66" s="1404"/>
      <c r="J66" s="879">
        <v>6</v>
      </c>
      <c r="K66" s="1404">
        <f>+J66/J65*100</f>
        <v>35.9</v>
      </c>
      <c r="L66" s="1404"/>
      <c r="M66" s="1404"/>
      <c r="N66" s="879">
        <v>7.5</v>
      </c>
      <c r="O66" s="1404">
        <f>+N66/N65*100</f>
        <v>39.5</v>
      </c>
      <c r="P66" s="1404"/>
      <c r="Q66" s="1404"/>
      <c r="R66" s="879">
        <v>7.3</v>
      </c>
      <c r="S66" s="1404">
        <f>+R66/R65*100</f>
        <v>39.200000000000003</v>
      </c>
      <c r="T66" s="1404"/>
      <c r="U66" s="1404"/>
      <c r="V66" s="879">
        <v>6.6</v>
      </c>
      <c r="W66" s="1404">
        <f>+V66/V65*100</f>
        <v>34</v>
      </c>
      <c r="X66" s="1404"/>
      <c r="Y66" s="1404"/>
      <c r="Z66" s="786"/>
      <c r="AA66" s="279"/>
    </row>
    <row r="67" spans="1:27" s="311" customFormat="1" ht="10.5" customHeight="1">
      <c r="A67" s="309"/>
      <c r="B67" s="471"/>
      <c r="C67" s="149"/>
      <c r="D67" s="777" t="s">
        <v>201</v>
      </c>
      <c r="E67" s="118"/>
      <c r="F67" s="879">
        <v>5.2</v>
      </c>
      <c r="G67" s="1404">
        <f>+F67/F65*100</f>
        <v>28.6</v>
      </c>
      <c r="H67" s="1404"/>
      <c r="I67" s="1404"/>
      <c r="J67" s="879">
        <v>5.3</v>
      </c>
      <c r="K67" s="1404">
        <f>+J67/J65*100</f>
        <v>31.7</v>
      </c>
      <c r="L67" s="1404"/>
      <c r="M67" s="1404"/>
      <c r="N67" s="879">
        <v>5.4</v>
      </c>
      <c r="O67" s="1404">
        <f>+N67/N65*100</f>
        <v>28.4</v>
      </c>
      <c r="P67" s="1404"/>
      <c r="Q67" s="1404"/>
      <c r="R67" s="879">
        <v>5</v>
      </c>
      <c r="S67" s="1404">
        <f>+R67/R65*100</f>
        <v>26.9</v>
      </c>
      <c r="T67" s="1404"/>
      <c r="U67" s="1404"/>
      <c r="V67" s="879">
        <v>5.2</v>
      </c>
      <c r="W67" s="1404">
        <f>+V67/V65*100</f>
        <v>26.8</v>
      </c>
      <c r="X67" s="1404"/>
      <c r="Y67" s="1404"/>
      <c r="Z67" s="842"/>
      <c r="AA67" s="309"/>
    </row>
    <row r="68" spans="1:27" ht="12.75" customHeight="1">
      <c r="A68" s="4"/>
      <c r="B68" s="471"/>
      <c r="C68" s="149" t="s">
        <v>168</v>
      </c>
      <c r="D68" s="400"/>
      <c r="E68" s="690"/>
      <c r="F68" s="879">
        <v>17.3</v>
      </c>
      <c r="G68" s="1406">
        <f>+F68/F$47*100</f>
        <v>2.2000000000000002</v>
      </c>
      <c r="H68" s="1406"/>
      <c r="I68" s="1406"/>
      <c r="J68" s="879">
        <v>21</v>
      </c>
      <c r="K68" s="1406">
        <f>+J68/J$47*100</f>
        <v>2.6</v>
      </c>
      <c r="L68" s="1406"/>
      <c r="M68" s="1406"/>
      <c r="N68" s="879">
        <v>21.7</v>
      </c>
      <c r="O68" s="1406">
        <f>+N68/N$47*100</f>
        <v>2.6</v>
      </c>
      <c r="P68" s="1406"/>
      <c r="Q68" s="1406"/>
      <c r="R68" s="879">
        <v>22.5</v>
      </c>
      <c r="S68" s="1406">
        <f>+R68/R$47*100</f>
        <v>2.6</v>
      </c>
      <c r="T68" s="1406"/>
      <c r="U68" s="1406"/>
      <c r="V68" s="879">
        <v>25.3</v>
      </c>
      <c r="W68" s="1406">
        <f>+V68/V$47*100</f>
        <v>2.7</v>
      </c>
      <c r="X68" s="1406"/>
      <c r="Y68" s="1406"/>
      <c r="Z68" s="780"/>
      <c r="AA68" s="4"/>
    </row>
    <row r="69" spans="1:27" s="28" customFormat="1" ht="10.5" customHeight="1">
      <c r="A69" s="279"/>
      <c r="B69" s="470"/>
      <c r="C69" s="283"/>
      <c r="D69" s="777" t="s">
        <v>80</v>
      </c>
      <c r="E69" s="690"/>
      <c r="F69" s="879">
        <v>6.8</v>
      </c>
      <c r="G69" s="1404">
        <f>+F69/F68*100</f>
        <v>39.299999999999997</v>
      </c>
      <c r="H69" s="1404"/>
      <c r="I69" s="1404"/>
      <c r="J69" s="879">
        <v>8.5</v>
      </c>
      <c r="K69" s="1404">
        <f>+J69/J68*100</f>
        <v>40.5</v>
      </c>
      <c r="L69" s="1404"/>
      <c r="M69" s="1404"/>
      <c r="N69" s="879">
        <v>9.8000000000000007</v>
      </c>
      <c r="O69" s="1404">
        <f>+N69/N68*100</f>
        <v>45.2</v>
      </c>
      <c r="P69" s="1404"/>
      <c r="Q69" s="1404"/>
      <c r="R69" s="879">
        <v>9.4</v>
      </c>
      <c r="S69" s="1404">
        <f>+R69/R68*100</f>
        <v>41.8</v>
      </c>
      <c r="T69" s="1404"/>
      <c r="U69" s="1404"/>
      <c r="V69" s="879">
        <v>9.6999999999999993</v>
      </c>
      <c r="W69" s="1404">
        <f>+V69/V68*100</f>
        <v>38.299999999999997</v>
      </c>
      <c r="X69" s="1404"/>
      <c r="Y69" s="1404"/>
      <c r="Z69" s="786"/>
      <c r="AA69" s="279"/>
    </row>
    <row r="70" spans="1:27" ht="10.5" customHeight="1">
      <c r="A70" s="4"/>
      <c r="B70" s="471"/>
      <c r="C70" s="149"/>
      <c r="D70" s="777" t="s">
        <v>201</v>
      </c>
      <c r="E70" s="690"/>
      <c r="F70" s="879">
        <v>5</v>
      </c>
      <c r="G70" s="1404">
        <f>+F70/F68*100</f>
        <v>28.9</v>
      </c>
      <c r="H70" s="1404"/>
      <c r="I70" s="1404"/>
      <c r="J70" s="879">
        <v>6</v>
      </c>
      <c r="K70" s="1404">
        <f>+J70/J68*100</f>
        <v>28.6</v>
      </c>
      <c r="L70" s="1404"/>
      <c r="M70" s="1404"/>
      <c r="N70" s="879">
        <v>5.5</v>
      </c>
      <c r="O70" s="1404">
        <f>+N70/N68*100</f>
        <v>25.3</v>
      </c>
      <c r="P70" s="1404"/>
      <c r="Q70" s="1404"/>
      <c r="R70" s="879">
        <v>4.8</v>
      </c>
      <c r="S70" s="1404">
        <f>+R70/R68*100</f>
        <v>21.3</v>
      </c>
      <c r="T70" s="1404"/>
      <c r="U70" s="1404"/>
      <c r="V70" s="879">
        <v>5.0999999999999996</v>
      </c>
      <c r="W70" s="1404">
        <f>+V70/V68*100</f>
        <v>20.2</v>
      </c>
      <c r="X70" s="1404"/>
      <c r="Y70" s="1404"/>
      <c r="Z70" s="780"/>
      <c r="AA70" s="4"/>
    </row>
    <row r="71" spans="1:27" ht="3.75" customHeight="1">
      <c r="A71" s="4"/>
      <c r="B71" s="471"/>
      <c r="C71" s="149"/>
      <c r="D71" s="777"/>
      <c r="E71" s="690"/>
      <c r="F71" s="880"/>
      <c r="G71" s="850"/>
      <c r="H71" s="312"/>
      <c r="I71" s="312"/>
      <c r="J71" s="880"/>
      <c r="K71" s="850"/>
      <c r="L71" s="312"/>
      <c r="M71" s="312"/>
      <c r="N71" s="880"/>
      <c r="O71" s="850"/>
      <c r="P71" s="312"/>
      <c r="Q71" s="312"/>
      <c r="R71" s="880"/>
      <c r="S71" s="850"/>
      <c r="T71" s="312"/>
      <c r="U71" s="312"/>
      <c r="V71" s="880"/>
      <c r="W71" s="850"/>
      <c r="X71" s="312"/>
      <c r="Y71" s="312"/>
      <c r="Z71" s="780"/>
      <c r="AA71" s="4"/>
    </row>
    <row r="72" spans="1:27" s="338" customFormat="1" ht="13.5" customHeight="1">
      <c r="A72" s="334"/>
      <c r="B72" s="471"/>
      <c r="C72" s="54" t="s">
        <v>206</v>
      </c>
      <c r="D72" s="283"/>
      <c r="E72" s="335"/>
      <c r="F72" s="336"/>
      <c r="G72" s="1405" t="s">
        <v>112</v>
      </c>
      <c r="H72" s="1405"/>
      <c r="I72" s="1405"/>
      <c r="J72" s="1405"/>
      <c r="K72" s="1405"/>
      <c r="L72" s="1405"/>
      <c r="M72" s="1405"/>
      <c r="N72" s="1405"/>
      <c r="O72" s="1405"/>
      <c r="P72" s="1405"/>
      <c r="Q72" s="1405"/>
      <c r="R72" s="1405"/>
      <c r="S72" s="1405"/>
      <c r="T72" s="1405"/>
      <c r="U72" s="1405"/>
      <c r="V72" s="1405"/>
      <c r="W72" s="1405"/>
      <c r="X72" s="1405"/>
      <c r="Y72" s="1405"/>
      <c r="Z72" s="337"/>
      <c r="AA72" s="334"/>
    </row>
    <row r="73" spans="1:27" ht="14.25" customHeight="1">
      <c r="A73" s="4"/>
      <c r="B73" s="440">
        <v>8</v>
      </c>
      <c r="C73" s="769" t="s">
        <v>542</v>
      </c>
      <c r="D73" s="690"/>
      <c r="E73" s="781"/>
      <c r="F73" s="8"/>
      <c r="G73" s="8"/>
      <c r="H73" s="8"/>
      <c r="I73" s="8"/>
      <c r="J73" s="8"/>
      <c r="K73" s="8"/>
      <c r="L73" s="8"/>
      <c r="M73" s="8"/>
      <c r="N73" s="32"/>
      <c r="O73" s="8"/>
      <c r="P73" s="8"/>
      <c r="Q73" s="8"/>
      <c r="R73" s="8"/>
      <c r="S73" s="8"/>
      <c r="T73" s="8"/>
      <c r="U73" s="8"/>
      <c r="V73" s="8"/>
      <c r="W73" s="8"/>
      <c r="X73" s="8"/>
      <c r="Y73" s="8"/>
      <c r="AA73" s="4"/>
    </row>
    <row r="84" spans="22:26" ht="8.25" customHeight="1"/>
    <row r="86" spans="22:26" ht="9" customHeight="1">
      <c r="Z86" s="9"/>
    </row>
    <row r="87" spans="22:26" ht="8.25" customHeight="1">
      <c r="V87" s="1335"/>
      <c r="W87" s="1335"/>
      <c r="X87" s="1335"/>
      <c r="Y87" s="1335"/>
      <c r="Z87" s="1335"/>
    </row>
    <row r="88" spans="22:26" ht="9.75" customHeight="1"/>
  </sheetData>
  <mergeCells count="307">
    <mergeCell ref="O1:Y1"/>
    <mergeCell ref="W3:Y3"/>
    <mergeCell ref="C5:D6"/>
    <mergeCell ref="G6:I6"/>
    <mergeCell ref="K6:Y6"/>
    <mergeCell ref="F7:I7"/>
    <mergeCell ref="K7:M7"/>
    <mergeCell ref="O7:Q7"/>
    <mergeCell ref="S7:U7"/>
    <mergeCell ref="W7:Y7"/>
    <mergeCell ref="G10:I10"/>
    <mergeCell ref="K10:M10"/>
    <mergeCell ref="O10:Q10"/>
    <mergeCell ref="S10:U10"/>
    <mergeCell ref="W10:Y10"/>
    <mergeCell ref="C9:D9"/>
    <mergeCell ref="G9:I9"/>
    <mergeCell ref="K9:M9"/>
    <mergeCell ref="O9:Q9"/>
    <mergeCell ref="S9:U9"/>
    <mergeCell ref="W9:Y9"/>
    <mergeCell ref="G11:I11"/>
    <mergeCell ref="K11:M11"/>
    <mergeCell ref="O11:Q11"/>
    <mergeCell ref="S11:U11"/>
    <mergeCell ref="W11:Y11"/>
    <mergeCell ref="G12:I12"/>
    <mergeCell ref="K12:M12"/>
    <mergeCell ref="O12:Q12"/>
    <mergeCell ref="S12:U12"/>
    <mergeCell ref="W12:Y12"/>
    <mergeCell ref="G13:I13"/>
    <mergeCell ref="K13:M13"/>
    <mergeCell ref="O13:Q13"/>
    <mergeCell ref="S13:U13"/>
    <mergeCell ref="W13:Y13"/>
    <mergeCell ref="G14:I14"/>
    <mergeCell ref="K14:M14"/>
    <mergeCell ref="O14:Q14"/>
    <mergeCell ref="S14:U14"/>
    <mergeCell ref="W14:Y14"/>
    <mergeCell ref="W17:Y17"/>
    <mergeCell ref="G18:I18"/>
    <mergeCell ref="K18:M18"/>
    <mergeCell ref="O18:Q18"/>
    <mergeCell ref="S18:U18"/>
    <mergeCell ref="W18:Y18"/>
    <mergeCell ref="G15:I15"/>
    <mergeCell ref="K15:M15"/>
    <mergeCell ref="O15:Q15"/>
    <mergeCell ref="S15:U15"/>
    <mergeCell ref="W15:Y15"/>
    <mergeCell ref="G16:I16"/>
    <mergeCell ref="K16:M16"/>
    <mergeCell ref="O16:Q16"/>
    <mergeCell ref="S16:U16"/>
    <mergeCell ref="W16:Y16"/>
    <mergeCell ref="C20:D20"/>
    <mergeCell ref="G20:I20"/>
    <mergeCell ref="K20:M20"/>
    <mergeCell ref="O20:Q20"/>
    <mergeCell ref="S20:U20"/>
    <mergeCell ref="G17:I17"/>
    <mergeCell ref="K17:M17"/>
    <mergeCell ref="O17:Q17"/>
    <mergeCell ref="S17:U17"/>
    <mergeCell ref="W20:Y20"/>
    <mergeCell ref="G21:I21"/>
    <mergeCell ref="K21:M21"/>
    <mergeCell ref="O21:Q21"/>
    <mergeCell ref="S21:U21"/>
    <mergeCell ref="W21:Y21"/>
    <mergeCell ref="G19:I19"/>
    <mergeCell ref="K19:M19"/>
    <mergeCell ref="O19:Q19"/>
    <mergeCell ref="S19:U19"/>
    <mergeCell ref="W19:Y19"/>
    <mergeCell ref="G22:I22"/>
    <mergeCell ref="K22:M22"/>
    <mergeCell ref="O22:Q22"/>
    <mergeCell ref="S22:U22"/>
    <mergeCell ref="W22:Y22"/>
    <mergeCell ref="G23:I23"/>
    <mergeCell ref="K23:M23"/>
    <mergeCell ref="O23:Q23"/>
    <mergeCell ref="S23:U23"/>
    <mergeCell ref="W23:Y23"/>
    <mergeCell ref="G24:I24"/>
    <mergeCell ref="K24:M24"/>
    <mergeCell ref="O24:Q24"/>
    <mergeCell ref="S24:U24"/>
    <mergeCell ref="W24:Y24"/>
    <mergeCell ref="G25:I25"/>
    <mergeCell ref="K25:M25"/>
    <mergeCell ref="O25:Q25"/>
    <mergeCell ref="S25:U25"/>
    <mergeCell ref="W25:Y25"/>
    <mergeCell ref="G26:I26"/>
    <mergeCell ref="K26:M26"/>
    <mergeCell ref="O26:Q26"/>
    <mergeCell ref="S26:U26"/>
    <mergeCell ref="W26:Y26"/>
    <mergeCell ref="G27:I27"/>
    <mergeCell ref="K27:M27"/>
    <mergeCell ref="O27:Q27"/>
    <mergeCell ref="S27:U27"/>
    <mergeCell ref="W27:Y27"/>
    <mergeCell ref="G28:I28"/>
    <mergeCell ref="K28:M28"/>
    <mergeCell ref="O28:Q28"/>
    <mergeCell ref="S28:U28"/>
    <mergeCell ref="W28:Y28"/>
    <mergeCell ref="G29:I29"/>
    <mergeCell ref="K29:M29"/>
    <mergeCell ref="O29:Q29"/>
    <mergeCell ref="S29:U29"/>
    <mergeCell ref="W29:Y29"/>
    <mergeCell ref="G30:I30"/>
    <mergeCell ref="K30:M30"/>
    <mergeCell ref="O30:Q30"/>
    <mergeCell ref="S30:U30"/>
    <mergeCell ref="W30:Y30"/>
    <mergeCell ref="G31:I31"/>
    <mergeCell ref="K31:M31"/>
    <mergeCell ref="O31:Q31"/>
    <mergeCell ref="S31:U31"/>
    <mergeCell ref="W31:Y31"/>
    <mergeCell ref="G32:I32"/>
    <mergeCell ref="K32:M32"/>
    <mergeCell ref="O32:Q32"/>
    <mergeCell ref="S32:U32"/>
    <mergeCell ref="W32:Y32"/>
    <mergeCell ref="G33:I33"/>
    <mergeCell ref="K33:M33"/>
    <mergeCell ref="O33:Q33"/>
    <mergeCell ref="S33:U33"/>
    <mergeCell ref="W33:Y33"/>
    <mergeCell ref="C36:F36"/>
    <mergeCell ref="G36:I36"/>
    <mergeCell ref="K36:M36"/>
    <mergeCell ref="O36:Q36"/>
    <mergeCell ref="S36:U36"/>
    <mergeCell ref="W36:Y36"/>
    <mergeCell ref="G34:I34"/>
    <mergeCell ref="K34:M34"/>
    <mergeCell ref="O34:Q34"/>
    <mergeCell ref="S34:U34"/>
    <mergeCell ref="W34:Y34"/>
    <mergeCell ref="G35:I35"/>
    <mergeCell ref="K35:M35"/>
    <mergeCell ref="O35:Q35"/>
    <mergeCell ref="S35:U35"/>
    <mergeCell ref="W35:Y35"/>
    <mergeCell ref="G37:I37"/>
    <mergeCell ref="K37:M37"/>
    <mergeCell ref="O37:Q37"/>
    <mergeCell ref="S37:U37"/>
    <mergeCell ref="W37:Y37"/>
    <mergeCell ref="G38:I38"/>
    <mergeCell ref="K38:M38"/>
    <mergeCell ref="O38:Q38"/>
    <mergeCell ref="S38:U38"/>
    <mergeCell ref="W38:Y38"/>
    <mergeCell ref="W45:Y45"/>
    <mergeCell ref="T41:V41"/>
    <mergeCell ref="W41:Y41"/>
    <mergeCell ref="C43:D44"/>
    <mergeCell ref="G44:I44"/>
    <mergeCell ref="K44:Y44"/>
    <mergeCell ref="G39:I39"/>
    <mergeCell ref="K39:M39"/>
    <mergeCell ref="O39:Q39"/>
    <mergeCell ref="S39:U39"/>
    <mergeCell ref="W39:Y39"/>
    <mergeCell ref="G40:I40"/>
    <mergeCell ref="K40:M40"/>
    <mergeCell ref="O40:Q40"/>
    <mergeCell ref="S40:U40"/>
    <mergeCell ref="W40:Y40"/>
    <mergeCell ref="O46:Q46"/>
    <mergeCell ref="C47:D47"/>
    <mergeCell ref="G47:I47"/>
    <mergeCell ref="K47:M47"/>
    <mergeCell ref="O47:Q47"/>
    <mergeCell ref="S47:U47"/>
    <mergeCell ref="F45:I45"/>
    <mergeCell ref="K45:M45"/>
    <mergeCell ref="O45:Q45"/>
    <mergeCell ref="S45:U45"/>
    <mergeCell ref="S49:U49"/>
    <mergeCell ref="W49:Y49"/>
    <mergeCell ref="G50:I50"/>
    <mergeCell ref="K50:M50"/>
    <mergeCell ref="O50:Q50"/>
    <mergeCell ref="S50:U50"/>
    <mergeCell ref="W50:Y50"/>
    <mergeCell ref="W47:Y47"/>
    <mergeCell ref="G48:I48"/>
    <mergeCell ref="K48:M48"/>
    <mergeCell ref="O48:Q48"/>
    <mergeCell ref="S48:U48"/>
    <mergeCell ref="W48:Y48"/>
    <mergeCell ref="G49:I49"/>
    <mergeCell ref="K49:M49"/>
    <mergeCell ref="O49:Q49"/>
    <mergeCell ref="G51:I51"/>
    <mergeCell ref="K51:M51"/>
    <mergeCell ref="O51:Q51"/>
    <mergeCell ref="S51:U51"/>
    <mergeCell ref="W51:Y51"/>
    <mergeCell ref="G52:I52"/>
    <mergeCell ref="K52:M52"/>
    <mergeCell ref="O52:Q52"/>
    <mergeCell ref="S52:U52"/>
    <mergeCell ref="W52:Y52"/>
    <mergeCell ref="G53:I53"/>
    <mergeCell ref="K53:M53"/>
    <mergeCell ref="O53:Q53"/>
    <mergeCell ref="S53:U53"/>
    <mergeCell ref="W53:Y53"/>
    <mergeCell ref="G54:I54"/>
    <mergeCell ref="K54:M54"/>
    <mergeCell ref="O54:Q54"/>
    <mergeCell ref="S54:U54"/>
    <mergeCell ref="W54:Y54"/>
    <mergeCell ref="G57:I57"/>
    <mergeCell ref="K57:M57"/>
    <mergeCell ref="O57:Q57"/>
    <mergeCell ref="S57:U57"/>
    <mergeCell ref="W57:Y57"/>
    <mergeCell ref="G55:I55"/>
    <mergeCell ref="K55:M55"/>
    <mergeCell ref="O55:Q55"/>
    <mergeCell ref="S55:U55"/>
    <mergeCell ref="W55:Y55"/>
    <mergeCell ref="G56:I56"/>
    <mergeCell ref="K56:M56"/>
    <mergeCell ref="O56:Q56"/>
    <mergeCell ref="S56:U56"/>
    <mergeCell ref="W56:Y56"/>
    <mergeCell ref="G58:I58"/>
    <mergeCell ref="K58:M58"/>
    <mergeCell ref="O58:Q58"/>
    <mergeCell ref="S58:U58"/>
    <mergeCell ref="W58:Y58"/>
    <mergeCell ref="G59:I59"/>
    <mergeCell ref="K59:M59"/>
    <mergeCell ref="O59:Q59"/>
    <mergeCell ref="S59:U59"/>
    <mergeCell ref="W59:Y59"/>
    <mergeCell ref="G60:I60"/>
    <mergeCell ref="K60:M60"/>
    <mergeCell ref="O60:Q60"/>
    <mergeCell ref="S60:U60"/>
    <mergeCell ref="W60:Y60"/>
    <mergeCell ref="G61:I61"/>
    <mergeCell ref="K61:M61"/>
    <mergeCell ref="O61:Q61"/>
    <mergeCell ref="S61:U61"/>
    <mergeCell ref="W61:Y61"/>
    <mergeCell ref="G62:I62"/>
    <mergeCell ref="K62:M62"/>
    <mergeCell ref="O62:Q62"/>
    <mergeCell ref="S62:U62"/>
    <mergeCell ref="W62:Y62"/>
    <mergeCell ref="G63:I63"/>
    <mergeCell ref="K63:M63"/>
    <mergeCell ref="O63:Q63"/>
    <mergeCell ref="S63:U63"/>
    <mergeCell ref="W63:Y63"/>
    <mergeCell ref="G64:I64"/>
    <mergeCell ref="K64:M64"/>
    <mergeCell ref="O64:Q64"/>
    <mergeCell ref="S64:U64"/>
    <mergeCell ref="W64:Y64"/>
    <mergeCell ref="G65:I65"/>
    <mergeCell ref="K65:M65"/>
    <mergeCell ref="O65:Q65"/>
    <mergeCell ref="S65:U65"/>
    <mergeCell ref="W65:Y65"/>
    <mergeCell ref="G66:I66"/>
    <mergeCell ref="K66:M66"/>
    <mergeCell ref="O66:Q66"/>
    <mergeCell ref="S66:U66"/>
    <mergeCell ref="W66:Y66"/>
    <mergeCell ref="G67:I67"/>
    <mergeCell ref="K67:M67"/>
    <mergeCell ref="O67:Q67"/>
    <mergeCell ref="S67:U67"/>
    <mergeCell ref="W67:Y67"/>
    <mergeCell ref="V87:Z87"/>
    <mergeCell ref="G70:I70"/>
    <mergeCell ref="K70:M70"/>
    <mergeCell ref="O70:Q70"/>
    <mergeCell ref="S70:U70"/>
    <mergeCell ref="W70:Y70"/>
    <mergeCell ref="G72:Y72"/>
    <mergeCell ref="G68:I68"/>
    <mergeCell ref="K68:M68"/>
    <mergeCell ref="O68:Q68"/>
    <mergeCell ref="S68:U68"/>
    <mergeCell ref="W68:Y68"/>
    <mergeCell ref="G69:I69"/>
    <mergeCell ref="K69:M69"/>
    <mergeCell ref="O69:Q69"/>
    <mergeCell ref="S69:U69"/>
    <mergeCell ref="W69:Y6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tabColor theme="5"/>
  </sheetPr>
  <dimension ref="A1:AB147"/>
  <sheetViews>
    <sheetView workbookViewId="0"/>
  </sheetViews>
  <sheetFormatPr defaultRowHeight="12.75"/>
  <cols>
    <col min="1" max="1" width="1" style="206" customWidth="1"/>
    <col min="2" max="2" width="2.5703125" style="206" customWidth="1"/>
    <col min="3" max="3" width="1" style="206" customWidth="1"/>
    <col min="4" max="4" width="32.85546875" style="206" customWidth="1"/>
    <col min="5" max="5" width="0.5703125" style="206" customWidth="1"/>
    <col min="6" max="6" width="11.85546875" style="206" customWidth="1"/>
    <col min="7" max="7" width="0.5703125" style="206" customWidth="1"/>
    <col min="8" max="8" width="11.85546875" style="206" customWidth="1"/>
    <col min="9" max="9" width="0.5703125" style="206" customWidth="1"/>
    <col min="10" max="10" width="11.85546875" style="206" customWidth="1"/>
    <col min="11" max="11" width="0.5703125" style="206" customWidth="1"/>
    <col min="12" max="12" width="11.85546875" style="206" customWidth="1"/>
    <col min="13" max="13" width="0.5703125" style="206" customWidth="1"/>
    <col min="14" max="14" width="11.85546875" style="206" customWidth="1"/>
    <col min="15" max="15" width="2.5703125" style="206" customWidth="1"/>
    <col min="16" max="16" width="1" style="206" customWidth="1"/>
    <col min="17" max="16384" width="9.140625" style="206"/>
  </cols>
  <sheetData>
    <row r="1" spans="1:16" ht="13.5" customHeight="1">
      <c r="A1" s="205"/>
      <c r="B1" s="1418" t="s">
        <v>516</v>
      </c>
      <c r="C1" s="1418"/>
      <c r="D1" s="1418"/>
      <c r="E1" s="207"/>
      <c r="F1" s="207"/>
      <c r="G1" s="207"/>
      <c r="H1" s="207"/>
      <c r="I1" s="207"/>
      <c r="J1" s="207"/>
      <c r="K1" s="207"/>
      <c r="L1" s="207"/>
      <c r="M1" s="207"/>
      <c r="N1" s="207"/>
      <c r="O1" s="207"/>
      <c r="P1" s="205"/>
    </row>
    <row r="2" spans="1:16" ht="6" customHeight="1">
      <c r="A2" s="205"/>
      <c r="B2" s="1322"/>
      <c r="C2" s="1322"/>
      <c r="D2" s="1322"/>
      <c r="E2" s="478"/>
      <c r="F2" s="479"/>
      <c r="G2" s="479"/>
      <c r="H2" s="479"/>
      <c r="I2" s="479"/>
      <c r="J2" s="479"/>
      <c r="K2" s="479"/>
      <c r="L2" s="479"/>
      <c r="M2" s="479"/>
      <c r="N2" s="479"/>
      <c r="O2" s="480"/>
      <c r="P2" s="207"/>
    </row>
    <row r="3" spans="1:16" ht="10.5" customHeight="1" thickBot="1">
      <c r="A3" s="205"/>
      <c r="B3" s="207"/>
      <c r="C3" s="207"/>
      <c r="D3" s="207"/>
      <c r="E3" s="207"/>
      <c r="F3" s="1305"/>
      <c r="G3" s="1305"/>
      <c r="H3" s="1305"/>
      <c r="I3" s="1305"/>
      <c r="J3" s="207"/>
      <c r="K3" s="207"/>
      <c r="L3" s="1305"/>
      <c r="M3" s="1305"/>
      <c r="N3" s="1305" t="s">
        <v>79</v>
      </c>
      <c r="O3" s="481"/>
      <c r="P3" s="207"/>
    </row>
    <row r="4" spans="1:16" ht="13.5" customHeight="1" thickBot="1">
      <c r="A4" s="205"/>
      <c r="B4" s="207"/>
      <c r="C4" s="761" t="s">
        <v>54</v>
      </c>
      <c r="D4" s="881"/>
      <c r="E4" s="882"/>
      <c r="F4" s="882"/>
      <c r="G4" s="882"/>
      <c r="H4" s="882"/>
      <c r="I4" s="882"/>
      <c r="J4" s="882"/>
      <c r="K4" s="882"/>
      <c r="L4" s="882"/>
      <c r="M4" s="882"/>
      <c r="N4" s="883"/>
      <c r="O4" s="481"/>
      <c r="P4" s="207"/>
    </row>
    <row r="5" spans="1:16" ht="5.25" customHeight="1">
      <c r="A5" s="205"/>
      <c r="B5" s="207"/>
      <c r="C5" s="1419" t="s">
        <v>87</v>
      </c>
      <c r="D5" s="1419"/>
      <c r="E5" s="207"/>
      <c r="F5" s="340"/>
      <c r="G5" s="340"/>
      <c r="H5" s="340"/>
      <c r="I5" s="340"/>
      <c r="J5" s="340"/>
      <c r="K5" s="340"/>
      <c r="L5" s="340"/>
      <c r="M5" s="340"/>
      <c r="N5" s="340"/>
      <c r="O5" s="481"/>
      <c r="P5" s="207"/>
    </row>
    <row r="6" spans="1:16" ht="12.75" customHeight="1">
      <c r="A6" s="205"/>
      <c r="B6" s="207"/>
      <c r="C6" s="1419"/>
      <c r="D6" s="1419"/>
      <c r="E6" s="270"/>
      <c r="F6" s="1420">
        <v>2012</v>
      </c>
      <c r="G6" s="1420"/>
      <c r="H6" s="1420"/>
      <c r="I6" s="1420"/>
      <c r="J6" s="1420"/>
      <c r="K6" s="1420"/>
      <c r="L6" s="1420"/>
      <c r="M6" s="215"/>
      <c r="N6" s="1309">
        <v>2013</v>
      </c>
      <c r="O6" s="481"/>
      <c r="P6" s="207"/>
    </row>
    <row r="7" spans="1:16" ht="12.75" customHeight="1">
      <c r="A7" s="205"/>
      <c r="B7" s="207"/>
      <c r="C7" s="1421" t="s">
        <v>296</v>
      </c>
      <c r="D7" s="1422"/>
      <c r="E7" s="207"/>
      <c r="F7" s="1314" t="s">
        <v>365</v>
      </c>
      <c r="G7" s="1187"/>
      <c r="H7" s="1314" t="s">
        <v>371</v>
      </c>
      <c r="I7" s="1187"/>
      <c r="J7" s="1314" t="s">
        <v>381</v>
      </c>
      <c r="K7" s="1187"/>
      <c r="L7" s="1314" t="s">
        <v>456</v>
      </c>
      <c r="M7" s="1187"/>
      <c r="N7" s="1314" t="s">
        <v>457</v>
      </c>
      <c r="O7" s="481"/>
      <c r="P7" s="207"/>
    </row>
    <row r="8" spans="1:16" s="266" customFormat="1" ht="9.75" customHeight="1">
      <c r="A8" s="251"/>
      <c r="B8" s="268"/>
      <c r="C8" s="1315" t="s">
        <v>77</v>
      </c>
      <c r="D8" s="268"/>
      <c r="E8" s="268"/>
      <c r="F8" s="269"/>
      <c r="G8" s="269"/>
      <c r="H8" s="269"/>
      <c r="I8" s="269"/>
      <c r="J8" s="269"/>
      <c r="K8" s="269"/>
      <c r="L8" s="269"/>
      <c r="M8" s="269"/>
      <c r="N8" s="269"/>
      <c r="O8" s="481"/>
      <c r="P8" s="207"/>
    </row>
    <row r="9" spans="1:16" s="243" customFormat="1" ht="9.75" customHeight="1">
      <c r="A9" s="241"/>
      <c r="B9" s="242"/>
      <c r="C9" s="1302" t="s">
        <v>297</v>
      </c>
      <c r="D9" s="482"/>
      <c r="E9" s="242"/>
      <c r="F9" s="259">
        <v>306</v>
      </c>
      <c r="G9" s="259"/>
      <c r="H9" s="259">
        <v>262</v>
      </c>
      <c r="I9" s="259"/>
      <c r="J9" s="259">
        <v>317</v>
      </c>
      <c r="K9" s="259"/>
      <c r="L9" s="259">
        <v>384</v>
      </c>
      <c r="M9" s="259"/>
      <c r="N9" s="259">
        <v>229</v>
      </c>
      <c r="O9" s="481"/>
      <c r="P9" s="207"/>
    </row>
    <row r="10" spans="1:16" s="243" customFormat="1" ht="9.75" customHeight="1">
      <c r="A10" s="241"/>
      <c r="B10" s="242"/>
      <c r="C10" s="1302" t="s">
        <v>298</v>
      </c>
      <c r="D10" s="208"/>
      <c r="E10" s="242"/>
      <c r="F10" s="259">
        <v>25661</v>
      </c>
      <c r="G10" s="259"/>
      <c r="H10" s="259">
        <v>13635</v>
      </c>
      <c r="I10" s="259"/>
      <c r="J10" s="259">
        <v>28658</v>
      </c>
      <c r="K10" s="259"/>
      <c r="L10" s="259">
        <v>23921</v>
      </c>
      <c r="M10" s="259"/>
      <c r="N10" s="259">
        <v>30520</v>
      </c>
      <c r="O10" s="481"/>
      <c r="P10" s="207"/>
    </row>
    <row r="11" spans="1:16" s="243" customFormat="1" ht="9.75" customHeight="1">
      <c r="A11" s="241"/>
      <c r="B11" s="242"/>
      <c r="C11" s="1302" t="s">
        <v>299</v>
      </c>
      <c r="D11" s="208"/>
      <c r="E11" s="242"/>
      <c r="F11" s="259">
        <v>2893</v>
      </c>
      <c r="G11" s="259"/>
      <c r="H11" s="259">
        <v>3019</v>
      </c>
      <c r="I11" s="259"/>
      <c r="J11" s="259">
        <v>3373</v>
      </c>
      <c r="K11" s="259"/>
      <c r="L11" s="259">
        <v>3461</v>
      </c>
      <c r="M11" s="259"/>
      <c r="N11" s="259">
        <v>2544</v>
      </c>
      <c r="O11" s="481"/>
      <c r="P11" s="207"/>
    </row>
    <row r="12" spans="1:16" s="243" customFormat="1" ht="9" customHeight="1">
      <c r="A12" s="241"/>
      <c r="B12" s="242"/>
      <c r="C12" s="1315" t="s">
        <v>300</v>
      </c>
      <c r="D12" s="242"/>
      <c r="E12" s="268"/>
      <c r="F12" s="269"/>
      <c r="G12" s="269"/>
      <c r="H12" s="269"/>
      <c r="I12" s="269"/>
      <c r="J12" s="269"/>
      <c r="K12" s="269"/>
      <c r="L12" s="269"/>
      <c r="M12" s="269"/>
      <c r="N12" s="269"/>
      <c r="O12" s="481"/>
      <c r="P12" s="207"/>
    </row>
    <row r="13" spans="1:16" s="243" customFormat="1" ht="9.75" customHeight="1">
      <c r="A13" s="241"/>
      <c r="B13" s="242"/>
      <c r="C13" s="1302" t="s">
        <v>297</v>
      </c>
      <c r="D13" s="482"/>
      <c r="E13" s="242"/>
      <c r="F13" s="260">
        <v>117</v>
      </c>
      <c r="G13" s="260"/>
      <c r="H13" s="260">
        <v>75</v>
      </c>
      <c r="I13" s="260"/>
      <c r="J13" s="260">
        <v>90</v>
      </c>
      <c r="K13" s="260"/>
      <c r="L13" s="260">
        <v>126</v>
      </c>
      <c r="M13" s="260"/>
      <c r="N13" s="260">
        <v>66</v>
      </c>
      <c r="O13" s="481"/>
      <c r="P13" s="207"/>
    </row>
    <row r="14" spans="1:16" s="243" customFormat="1" ht="9.75" customHeight="1">
      <c r="A14" s="241"/>
      <c r="B14" s="242"/>
      <c r="C14" s="1302" t="s">
        <v>298</v>
      </c>
      <c r="D14" s="208"/>
      <c r="E14" s="242"/>
      <c r="F14" s="260">
        <v>7115</v>
      </c>
      <c r="G14" s="260"/>
      <c r="H14" s="260">
        <v>3216</v>
      </c>
      <c r="I14" s="260"/>
      <c r="J14" s="260">
        <v>4508</v>
      </c>
      <c r="K14" s="260"/>
      <c r="L14" s="260">
        <v>3108</v>
      </c>
      <c r="M14" s="260"/>
      <c r="N14" s="260">
        <v>2834</v>
      </c>
      <c r="O14" s="481"/>
      <c r="P14" s="207"/>
    </row>
    <row r="15" spans="1:16" s="243" customFormat="1" ht="9.75" customHeight="1">
      <c r="A15" s="241"/>
      <c r="B15" s="242"/>
      <c r="C15" s="1302" t="s">
        <v>299</v>
      </c>
      <c r="D15" s="208"/>
      <c r="E15" s="242"/>
      <c r="F15" s="260">
        <v>1098</v>
      </c>
      <c r="G15" s="260"/>
      <c r="H15" s="260">
        <v>1001</v>
      </c>
      <c r="I15" s="260"/>
      <c r="J15" s="260">
        <v>845</v>
      </c>
      <c r="K15" s="260"/>
      <c r="L15" s="260">
        <v>981</v>
      </c>
      <c r="M15" s="260"/>
      <c r="N15" s="260">
        <v>852</v>
      </c>
      <c r="O15" s="481"/>
      <c r="P15" s="207"/>
    </row>
    <row r="16" spans="1:16" s="243" customFormat="1" ht="9.75" customHeight="1">
      <c r="A16" s="241"/>
      <c r="B16" s="242"/>
      <c r="C16" s="1315" t="s">
        <v>301</v>
      </c>
      <c r="D16" s="242"/>
      <c r="E16" s="268"/>
      <c r="F16" s="269"/>
      <c r="G16" s="269"/>
      <c r="H16" s="269"/>
      <c r="I16" s="269"/>
      <c r="J16" s="269"/>
      <c r="K16" s="269"/>
      <c r="L16" s="269"/>
      <c r="M16" s="269"/>
      <c r="N16" s="269"/>
      <c r="O16" s="481"/>
      <c r="P16" s="207"/>
    </row>
    <row r="17" spans="1:16" s="243" customFormat="1" ht="9.75" customHeight="1">
      <c r="A17" s="241"/>
      <c r="B17" s="242"/>
      <c r="C17" s="1302" t="s">
        <v>297</v>
      </c>
      <c r="D17" s="208"/>
      <c r="E17" s="242"/>
      <c r="F17" s="260">
        <v>26</v>
      </c>
      <c r="G17" s="260"/>
      <c r="H17" s="260">
        <v>39</v>
      </c>
      <c r="I17" s="260"/>
      <c r="J17" s="260">
        <v>46</v>
      </c>
      <c r="K17" s="260"/>
      <c r="L17" s="260">
        <v>60</v>
      </c>
      <c r="M17" s="260"/>
      <c r="N17" s="260">
        <v>25</v>
      </c>
      <c r="O17" s="481"/>
      <c r="P17" s="207"/>
    </row>
    <row r="18" spans="1:16" s="243" customFormat="1" ht="9.75" customHeight="1">
      <c r="A18" s="241"/>
      <c r="B18" s="242"/>
      <c r="C18" s="1302" t="s">
        <v>298</v>
      </c>
      <c r="D18" s="208"/>
      <c r="E18" s="242"/>
      <c r="F18" s="260">
        <v>837</v>
      </c>
      <c r="G18" s="260"/>
      <c r="H18" s="260">
        <v>932</v>
      </c>
      <c r="I18" s="260"/>
      <c r="J18" s="260">
        <v>1192</v>
      </c>
      <c r="K18" s="260"/>
      <c r="L18" s="260">
        <v>1673</v>
      </c>
      <c r="M18" s="260"/>
      <c r="N18" s="260">
        <v>1390</v>
      </c>
      <c r="O18" s="481"/>
      <c r="P18" s="207"/>
    </row>
    <row r="19" spans="1:16" s="243" customFormat="1" ht="9.75" customHeight="1">
      <c r="A19" s="241"/>
      <c r="B19" s="242"/>
      <c r="C19" s="1302" t="s">
        <v>299</v>
      </c>
      <c r="D19" s="208"/>
      <c r="E19" s="242"/>
      <c r="F19" s="260">
        <v>246</v>
      </c>
      <c r="G19" s="260"/>
      <c r="H19" s="260">
        <v>225</v>
      </c>
      <c r="I19" s="260"/>
      <c r="J19" s="260">
        <v>404</v>
      </c>
      <c r="K19" s="260"/>
      <c r="L19" s="260">
        <v>413</v>
      </c>
      <c r="M19" s="260"/>
      <c r="N19" s="260">
        <v>155</v>
      </c>
      <c r="O19" s="481"/>
      <c r="P19" s="207"/>
    </row>
    <row r="20" spans="1:16" s="243" customFormat="1" ht="9" customHeight="1">
      <c r="A20" s="241"/>
      <c r="B20" s="242"/>
      <c r="C20" s="1315" t="s">
        <v>302</v>
      </c>
      <c r="D20" s="242"/>
      <c r="E20" s="268"/>
      <c r="F20" s="269"/>
      <c r="G20" s="269"/>
      <c r="H20" s="269"/>
      <c r="I20" s="269"/>
      <c r="J20" s="269"/>
      <c r="K20" s="269"/>
      <c r="L20" s="269"/>
      <c r="M20" s="269"/>
      <c r="N20" s="269"/>
      <c r="O20" s="481"/>
      <c r="P20" s="207"/>
    </row>
    <row r="21" spans="1:16" s="243" customFormat="1" ht="9.75" customHeight="1">
      <c r="A21" s="241"/>
      <c r="B21" s="242"/>
      <c r="C21" s="1302" t="s">
        <v>297</v>
      </c>
      <c r="D21" s="208"/>
      <c r="E21" s="242"/>
      <c r="F21" s="260">
        <v>137</v>
      </c>
      <c r="G21" s="260"/>
      <c r="H21" s="260">
        <v>134</v>
      </c>
      <c r="I21" s="260"/>
      <c r="J21" s="260">
        <v>156</v>
      </c>
      <c r="K21" s="260"/>
      <c r="L21" s="260">
        <v>173</v>
      </c>
      <c r="M21" s="260"/>
      <c r="N21" s="260">
        <v>126</v>
      </c>
      <c r="O21" s="481"/>
      <c r="P21" s="207"/>
    </row>
    <row r="22" spans="1:16" s="243" customFormat="1" ht="9.75" customHeight="1">
      <c r="A22" s="241"/>
      <c r="B22" s="242"/>
      <c r="C22" s="1302" t="s">
        <v>298</v>
      </c>
      <c r="D22" s="208"/>
      <c r="E22" s="242"/>
      <c r="F22" s="260">
        <v>17350</v>
      </c>
      <c r="G22" s="260"/>
      <c r="H22" s="260">
        <v>9226</v>
      </c>
      <c r="I22" s="260"/>
      <c r="J22" s="260">
        <v>22355</v>
      </c>
      <c r="K22" s="260"/>
      <c r="L22" s="260">
        <v>18567</v>
      </c>
      <c r="M22" s="260"/>
      <c r="N22" s="260">
        <v>26139</v>
      </c>
      <c r="O22" s="481"/>
      <c r="P22" s="207"/>
    </row>
    <row r="23" spans="1:16" s="243" customFormat="1" ht="9.75" customHeight="1">
      <c r="A23" s="241"/>
      <c r="B23" s="242"/>
      <c r="C23" s="1302" t="s">
        <v>299</v>
      </c>
      <c r="D23" s="208"/>
      <c r="E23" s="242"/>
      <c r="F23" s="260">
        <v>1344</v>
      </c>
      <c r="G23" s="260"/>
      <c r="H23" s="260">
        <v>1632</v>
      </c>
      <c r="I23" s="260"/>
      <c r="J23" s="260">
        <v>1983</v>
      </c>
      <c r="K23" s="260"/>
      <c r="L23" s="260">
        <v>1813</v>
      </c>
      <c r="M23" s="260"/>
      <c r="N23" s="260">
        <v>1465</v>
      </c>
      <c r="O23" s="481"/>
      <c r="P23" s="207"/>
    </row>
    <row r="24" spans="1:16" s="243" customFormat="1" ht="9" customHeight="1">
      <c r="A24" s="241"/>
      <c r="B24" s="242"/>
      <c r="C24" s="1315" t="s">
        <v>303</v>
      </c>
      <c r="D24" s="242"/>
      <c r="E24" s="268"/>
      <c r="F24" s="269"/>
      <c r="G24" s="269"/>
      <c r="H24" s="269"/>
      <c r="I24" s="269"/>
      <c r="J24" s="269"/>
      <c r="K24" s="269"/>
      <c r="L24" s="269"/>
      <c r="M24" s="269"/>
      <c r="N24" s="269"/>
      <c r="O24" s="481"/>
      <c r="P24" s="207"/>
    </row>
    <row r="25" spans="1:16" s="243" customFormat="1" ht="9.75" customHeight="1">
      <c r="A25" s="241"/>
      <c r="B25" s="242"/>
      <c r="C25" s="1302" t="s">
        <v>297</v>
      </c>
      <c r="D25" s="208"/>
      <c r="E25" s="242"/>
      <c r="F25" s="260">
        <v>4</v>
      </c>
      <c r="G25" s="260"/>
      <c r="H25" s="260">
        <v>5</v>
      </c>
      <c r="I25" s="260"/>
      <c r="J25" s="260">
        <v>5</v>
      </c>
      <c r="K25" s="260"/>
      <c r="L25" s="260">
        <v>14</v>
      </c>
      <c r="M25" s="260"/>
      <c r="N25" s="260">
        <v>5</v>
      </c>
      <c r="O25" s="481"/>
      <c r="P25" s="207"/>
    </row>
    <row r="26" spans="1:16" s="243" customFormat="1" ht="9.75" customHeight="1">
      <c r="A26" s="241"/>
      <c r="B26" s="242"/>
      <c r="C26" s="1302" t="s">
        <v>298</v>
      </c>
      <c r="D26" s="208"/>
      <c r="E26" s="242"/>
      <c r="F26" s="260">
        <v>89</v>
      </c>
      <c r="G26" s="260"/>
      <c r="H26" s="260">
        <v>108</v>
      </c>
      <c r="I26" s="260"/>
      <c r="J26" s="260">
        <v>83</v>
      </c>
      <c r="K26" s="260"/>
      <c r="L26" s="260">
        <v>453</v>
      </c>
      <c r="M26" s="260"/>
      <c r="N26" s="260">
        <v>112</v>
      </c>
      <c r="O26" s="481"/>
      <c r="P26" s="207"/>
    </row>
    <row r="27" spans="1:16" s="243" customFormat="1" ht="9.75" customHeight="1">
      <c r="A27" s="241"/>
      <c r="B27" s="242"/>
      <c r="C27" s="1302" t="s">
        <v>299</v>
      </c>
      <c r="D27" s="208"/>
      <c r="E27" s="242"/>
      <c r="F27" s="260">
        <v>52</v>
      </c>
      <c r="G27" s="260"/>
      <c r="H27" s="260">
        <v>57</v>
      </c>
      <c r="I27" s="260"/>
      <c r="J27" s="260">
        <v>47</v>
      </c>
      <c r="K27" s="260"/>
      <c r="L27" s="260">
        <v>200</v>
      </c>
      <c r="M27" s="260"/>
      <c r="N27" s="260">
        <v>31</v>
      </c>
      <c r="O27" s="481"/>
      <c r="P27" s="207"/>
    </row>
    <row r="28" spans="1:16" s="243" customFormat="1" ht="9" customHeight="1">
      <c r="A28" s="241"/>
      <c r="B28" s="242"/>
      <c r="C28" s="1315" t="s">
        <v>304</v>
      </c>
      <c r="D28" s="242"/>
      <c r="E28" s="268"/>
      <c r="F28" s="269"/>
      <c r="G28" s="269"/>
      <c r="H28" s="269"/>
      <c r="I28" s="269"/>
      <c r="J28" s="269"/>
      <c r="K28" s="269"/>
      <c r="L28" s="269"/>
      <c r="M28" s="269"/>
      <c r="N28" s="269"/>
      <c r="O28" s="481"/>
      <c r="P28" s="207"/>
    </row>
    <row r="29" spans="1:16" s="243" customFormat="1" ht="9.75" customHeight="1">
      <c r="A29" s="241"/>
      <c r="B29" s="242"/>
      <c r="C29" s="1302" t="s">
        <v>297</v>
      </c>
      <c r="D29" s="482"/>
      <c r="E29" s="242"/>
      <c r="F29" s="260">
        <v>22</v>
      </c>
      <c r="G29" s="260"/>
      <c r="H29" s="260">
        <v>9</v>
      </c>
      <c r="I29" s="260"/>
      <c r="J29" s="260">
        <v>20</v>
      </c>
      <c r="K29" s="260"/>
      <c r="L29" s="260">
        <v>11</v>
      </c>
      <c r="M29" s="260"/>
      <c r="N29" s="260">
        <v>7</v>
      </c>
      <c r="O29" s="481"/>
      <c r="P29" s="207"/>
    </row>
    <row r="30" spans="1:16" s="243" customFormat="1" ht="9.75" customHeight="1">
      <c r="A30" s="241"/>
      <c r="B30" s="242"/>
      <c r="C30" s="1302" t="s">
        <v>298</v>
      </c>
      <c r="D30" s="208"/>
      <c r="E30" s="242"/>
      <c r="F30" s="260">
        <v>270</v>
      </c>
      <c r="G30" s="260"/>
      <c r="H30" s="260">
        <v>153</v>
      </c>
      <c r="I30" s="260"/>
      <c r="J30" s="260">
        <v>520</v>
      </c>
      <c r="K30" s="260"/>
      <c r="L30" s="260">
        <v>120</v>
      </c>
      <c r="M30" s="260"/>
      <c r="N30" s="260">
        <v>45</v>
      </c>
      <c r="O30" s="481"/>
      <c r="P30" s="207"/>
    </row>
    <row r="31" spans="1:16" s="243" customFormat="1" ht="9.75" customHeight="1">
      <c r="A31" s="241"/>
      <c r="B31" s="242"/>
      <c r="C31" s="1302" t="s">
        <v>299</v>
      </c>
      <c r="D31" s="208"/>
      <c r="E31" s="242"/>
      <c r="F31" s="260">
        <v>153</v>
      </c>
      <c r="G31" s="260"/>
      <c r="H31" s="260">
        <v>104</v>
      </c>
      <c r="I31" s="260"/>
      <c r="J31" s="260">
        <v>94</v>
      </c>
      <c r="K31" s="260"/>
      <c r="L31" s="260">
        <v>54</v>
      </c>
      <c r="M31" s="260"/>
      <c r="N31" s="260">
        <v>41</v>
      </c>
      <c r="O31" s="481"/>
      <c r="P31" s="207"/>
    </row>
    <row r="32" spans="1:16" s="243" customFormat="1" ht="3.75" customHeight="1">
      <c r="A32" s="241"/>
      <c r="B32" s="242"/>
      <c r="C32" s="1302"/>
      <c r="D32" s="208"/>
      <c r="E32" s="242"/>
      <c r="F32" s="259"/>
      <c r="G32" s="259"/>
      <c r="H32" s="259"/>
      <c r="I32" s="259"/>
      <c r="J32" s="259"/>
      <c r="K32" s="259"/>
      <c r="L32" s="259"/>
      <c r="M32" s="259"/>
      <c r="N32" s="259"/>
      <c r="O32" s="481"/>
      <c r="P32" s="207"/>
    </row>
    <row r="33" spans="1:16" s="266" customFormat="1" ht="12.75" customHeight="1">
      <c r="A33" s="251"/>
      <c r="B33" s="268"/>
      <c r="C33" s="1421" t="s">
        <v>196</v>
      </c>
      <c r="D33" s="1422"/>
      <c r="E33" s="207"/>
      <c r="F33" s="267"/>
      <c r="G33" s="267"/>
      <c r="H33" s="267"/>
      <c r="I33" s="267"/>
      <c r="J33" s="267"/>
      <c r="K33" s="267"/>
      <c r="L33" s="267"/>
      <c r="M33" s="267"/>
      <c r="N33" s="267"/>
      <c r="O33" s="481"/>
      <c r="P33" s="207"/>
    </row>
    <row r="34" spans="1:16" s="261" customFormat="1" ht="9.75" customHeight="1">
      <c r="A34" s="263"/>
      <c r="B34" s="264"/>
      <c r="C34" s="1315" t="s">
        <v>77</v>
      </c>
      <c r="D34" s="483"/>
      <c r="E34" s="264"/>
      <c r="F34" s="265"/>
      <c r="G34" s="265"/>
      <c r="H34" s="265"/>
      <c r="I34" s="265"/>
      <c r="J34" s="265"/>
      <c r="K34" s="265"/>
      <c r="L34" s="265"/>
      <c r="M34" s="265"/>
      <c r="N34" s="265"/>
      <c r="O34" s="484"/>
      <c r="P34" s="248"/>
    </row>
    <row r="35" spans="1:16" ht="10.5" customHeight="1">
      <c r="A35" s="205"/>
      <c r="B35" s="207"/>
      <c r="C35" s="1302" t="s">
        <v>297</v>
      </c>
      <c r="D35" s="208"/>
      <c r="E35" s="207"/>
      <c r="F35" s="259">
        <v>245</v>
      </c>
      <c r="G35" s="259"/>
      <c r="H35" s="259">
        <v>233</v>
      </c>
      <c r="I35" s="259"/>
      <c r="J35" s="259">
        <v>272</v>
      </c>
      <c r="K35" s="259"/>
      <c r="L35" s="259">
        <v>379</v>
      </c>
      <c r="M35" s="259"/>
      <c r="N35" s="259">
        <v>207</v>
      </c>
      <c r="O35" s="481"/>
      <c r="P35" s="207"/>
    </row>
    <row r="36" spans="1:16" s="243" customFormat="1" ht="10.5" customHeight="1">
      <c r="A36" s="241"/>
      <c r="B36" s="242"/>
      <c r="C36" s="1302" t="s">
        <v>298</v>
      </c>
      <c r="D36" s="208"/>
      <c r="E36" s="242"/>
      <c r="F36" s="259">
        <v>18683</v>
      </c>
      <c r="G36" s="259"/>
      <c r="H36" s="259">
        <v>18747</v>
      </c>
      <c r="I36" s="259"/>
      <c r="J36" s="259">
        <v>13933</v>
      </c>
      <c r="K36" s="259"/>
      <c r="L36" s="259">
        <v>31192</v>
      </c>
      <c r="M36" s="259"/>
      <c r="N36" s="259">
        <v>14592</v>
      </c>
      <c r="O36" s="481"/>
      <c r="P36" s="207"/>
    </row>
    <row r="37" spans="1:16" s="243" customFormat="1" ht="12" customHeight="1">
      <c r="A37" s="241"/>
      <c r="B37" s="242"/>
      <c r="C37" s="1302" t="s">
        <v>364</v>
      </c>
      <c r="D37" s="485"/>
      <c r="E37" s="242"/>
      <c r="F37" s="259">
        <v>2011</v>
      </c>
      <c r="G37" s="259"/>
      <c r="H37" s="259">
        <v>2403</v>
      </c>
      <c r="I37" s="259"/>
      <c r="J37" s="259">
        <v>3006</v>
      </c>
      <c r="K37" s="259"/>
      <c r="L37" s="259">
        <v>3763</v>
      </c>
      <c r="M37" s="259"/>
      <c r="N37" s="259">
        <v>1884</v>
      </c>
      <c r="O37" s="481"/>
      <c r="P37" s="207"/>
    </row>
    <row r="38" spans="1:16" s="243" customFormat="1" ht="12" customHeight="1">
      <c r="A38" s="241"/>
      <c r="B38" s="242"/>
      <c r="C38" s="1302" t="s">
        <v>363</v>
      </c>
      <c r="D38" s="485"/>
      <c r="E38" s="242"/>
      <c r="F38" s="234">
        <f>SUM(F39:F41)</f>
        <v>2004</v>
      </c>
      <c r="G38" s="234"/>
      <c r="H38" s="234">
        <f>SUM(H39:H41)</f>
        <v>2403</v>
      </c>
      <c r="I38" s="234"/>
      <c r="J38" s="234">
        <f>SUM(J39:J41)</f>
        <v>3006</v>
      </c>
      <c r="K38" s="234"/>
      <c r="L38" s="234">
        <f>SUM(L39:L41)</f>
        <v>3763</v>
      </c>
      <c r="M38" s="234"/>
      <c r="N38" s="234">
        <f>SUM(N39:N41)</f>
        <v>1864</v>
      </c>
      <c r="O38" s="481"/>
      <c r="P38" s="207"/>
    </row>
    <row r="39" spans="1:16" s="243" customFormat="1" ht="9.75" customHeight="1">
      <c r="A39" s="241"/>
      <c r="B39" s="242"/>
      <c r="C39" s="1302"/>
      <c r="D39" s="1321" t="s">
        <v>305</v>
      </c>
      <c r="E39" s="242"/>
      <c r="F39" s="260">
        <v>1900</v>
      </c>
      <c r="G39" s="260"/>
      <c r="H39" s="260">
        <v>2291</v>
      </c>
      <c r="I39" s="260"/>
      <c r="J39" s="260">
        <v>2785</v>
      </c>
      <c r="K39" s="260"/>
      <c r="L39" s="260">
        <v>3512</v>
      </c>
      <c r="M39" s="260"/>
      <c r="N39" s="260">
        <v>1799</v>
      </c>
      <c r="O39" s="481"/>
      <c r="P39" s="207"/>
    </row>
    <row r="40" spans="1:16" s="243" customFormat="1" ht="9.75" customHeight="1">
      <c r="A40" s="241"/>
      <c r="B40" s="242"/>
      <c r="C40" s="1302"/>
      <c r="D40" s="1321" t="s">
        <v>306</v>
      </c>
      <c r="E40" s="242"/>
      <c r="F40" s="260">
        <v>1</v>
      </c>
      <c r="G40" s="260">
        <v>0</v>
      </c>
      <c r="H40" s="260">
        <v>41</v>
      </c>
      <c r="I40" s="260">
        <v>0</v>
      </c>
      <c r="J40" s="260">
        <v>30</v>
      </c>
      <c r="K40" s="260">
        <v>0</v>
      </c>
      <c r="L40" s="260">
        <v>32</v>
      </c>
      <c r="M40" s="260">
        <v>0</v>
      </c>
      <c r="N40" s="260">
        <v>7</v>
      </c>
      <c r="O40" s="481"/>
      <c r="P40" s="207"/>
    </row>
    <row r="41" spans="1:16" s="243" customFormat="1" ht="9.75" customHeight="1">
      <c r="A41" s="241"/>
      <c r="B41" s="242"/>
      <c r="C41" s="1302"/>
      <c r="D41" s="1321" t="s">
        <v>307</v>
      </c>
      <c r="E41" s="242"/>
      <c r="F41" s="260">
        <v>103</v>
      </c>
      <c r="G41" s="260"/>
      <c r="H41" s="260">
        <v>71</v>
      </c>
      <c r="I41" s="260"/>
      <c r="J41" s="260">
        <v>191</v>
      </c>
      <c r="K41" s="260"/>
      <c r="L41" s="260">
        <v>219</v>
      </c>
      <c r="M41" s="260"/>
      <c r="N41" s="260">
        <v>58</v>
      </c>
      <c r="O41" s="481"/>
      <c r="P41" s="207"/>
    </row>
    <row r="42" spans="1:16" s="261" customFormat="1" ht="9" customHeight="1">
      <c r="A42" s="263"/>
      <c r="B42" s="264"/>
      <c r="C42" s="1315" t="s">
        <v>300</v>
      </c>
      <c r="D42" s="483"/>
      <c r="E42" s="264"/>
      <c r="F42" s="265"/>
      <c r="G42" s="265"/>
      <c r="H42" s="265"/>
      <c r="I42" s="265"/>
      <c r="J42" s="265"/>
      <c r="K42" s="265"/>
      <c r="L42" s="265"/>
      <c r="M42" s="265"/>
      <c r="N42" s="265"/>
      <c r="O42" s="484"/>
      <c r="P42" s="248"/>
    </row>
    <row r="43" spans="1:16" ht="10.5" customHeight="1">
      <c r="A43" s="205"/>
      <c r="B43" s="207"/>
      <c r="C43" s="1302" t="s">
        <v>297</v>
      </c>
      <c r="D43" s="208"/>
      <c r="E43" s="207"/>
      <c r="F43" s="260">
        <v>113</v>
      </c>
      <c r="G43" s="260"/>
      <c r="H43" s="260">
        <v>91</v>
      </c>
      <c r="I43" s="260"/>
      <c r="J43" s="260">
        <v>92</v>
      </c>
      <c r="K43" s="260"/>
      <c r="L43" s="260">
        <v>123</v>
      </c>
      <c r="M43" s="260"/>
      <c r="N43" s="260">
        <v>70</v>
      </c>
      <c r="O43" s="481"/>
      <c r="P43" s="207"/>
    </row>
    <row r="44" spans="1:16" s="243" customFormat="1" ht="12" customHeight="1">
      <c r="A44" s="241"/>
      <c r="B44" s="242"/>
      <c r="C44" s="1302" t="s">
        <v>298</v>
      </c>
      <c r="D44" s="208"/>
      <c r="E44" s="242"/>
      <c r="F44" s="260">
        <v>5505</v>
      </c>
      <c r="G44" s="260"/>
      <c r="H44" s="260">
        <v>4781</v>
      </c>
      <c r="I44" s="260"/>
      <c r="J44" s="260">
        <v>3822</v>
      </c>
      <c r="K44" s="260"/>
      <c r="L44" s="260">
        <v>4569</v>
      </c>
      <c r="M44" s="260"/>
      <c r="N44" s="260">
        <v>2072</v>
      </c>
      <c r="O44" s="481"/>
      <c r="P44" s="207"/>
    </row>
    <row r="45" spans="1:16" s="243" customFormat="1" ht="12" customHeight="1">
      <c r="A45" s="241"/>
      <c r="B45" s="242"/>
      <c r="C45" s="1302" t="s">
        <v>364</v>
      </c>
      <c r="D45" s="485"/>
      <c r="E45" s="242"/>
      <c r="F45" s="260">
        <v>972</v>
      </c>
      <c r="G45" s="260"/>
      <c r="H45" s="260">
        <v>1082</v>
      </c>
      <c r="I45" s="260"/>
      <c r="J45" s="260">
        <v>1036</v>
      </c>
      <c r="K45" s="260"/>
      <c r="L45" s="260">
        <v>1001</v>
      </c>
      <c r="M45" s="260"/>
      <c r="N45" s="260">
        <v>657</v>
      </c>
      <c r="O45" s="481"/>
      <c r="P45" s="207"/>
    </row>
    <row r="46" spans="1:16" s="243" customFormat="1" ht="11.25" customHeight="1">
      <c r="A46" s="241"/>
      <c r="B46" s="242"/>
      <c r="C46" s="1302" t="s">
        <v>363</v>
      </c>
      <c r="D46" s="485"/>
      <c r="E46" s="242"/>
      <c r="F46" s="235">
        <f>869+1+102</f>
        <v>972</v>
      </c>
      <c r="G46" s="235"/>
      <c r="H46" s="260">
        <f>1033+15+34</f>
        <v>1082</v>
      </c>
      <c r="I46" s="235"/>
      <c r="J46" s="260">
        <f>944+13+79</f>
        <v>1036</v>
      </c>
      <c r="K46" s="235"/>
      <c r="L46" s="260">
        <f>826+24+151</f>
        <v>1001</v>
      </c>
      <c r="M46" s="235"/>
      <c r="N46" s="260">
        <f>614+7+36</f>
        <v>657</v>
      </c>
      <c r="O46" s="481"/>
      <c r="P46" s="207"/>
    </row>
    <row r="47" spans="1:16" s="261" customFormat="1" ht="9" customHeight="1">
      <c r="A47" s="263"/>
      <c r="B47" s="264"/>
      <c r="C47" s="1315" t="s">
        <v>301</v>
      </c>
      <c r="D47" s="483"/>
      <c r="E47" s="264"/>
      <c r="F47" s="262"/>
      <c r="G47" s="262"/>
      <c r="H47" s="483"/>
      <c r="I47" s="262"/>
      <c r="J47" s="483"/>
      <c r="K47" s="262"/>
      <c r="L47" s="483"/>
      <c r="M47" s="262"/>
      <c r="N47" s="483"/>
      <c r="O47" s="484"/>
      <c r="P47" s="248"/>
    </row>
    <row r="48" spans="1:16" ht="10.5" customHeight="1">
      <c r="A48" s="205"/>
      <c r="B48" s="207"/>
      <c r="C48" s="1302" t="s">
        <v>297</v>
      </c>
      <c r="D48" s="208"/>
      <c r="E48" s="207"/>
      <c r="F48" s="260">
        <v>17</v>
      </c>
      <c r="G48" s="260"/>
      <c r="H48" s="260">
        <v>41</v>
      </c>
      <c r="I48" s="260"/>
      <c r="J48" s="260">
        <v>39</v>
      </c>
      <c r="K48" s="260"/>
      <c r="L48" s="260">
        <v>65</v>
      </c>
      <c r="M48" s="260"/>
      <c r="N48" s="260">
        <v>26</v>
      </c>
      <c r="O48" s="481"/>
      <c r="P48" s="207"/>
    </row>
    <row r="49" spans="1:16" s="243" customFormat="1" ht="10.5" customHeight="1">
      <c r="A49" s="241"/>
      <c r="B49" s="242"/>
      <c r="C49" s="1302" t="s">
        <v>298</v>
      </c>
      <c r="D49" s="208"/>
      <c r="E49" s="242"/>
      <c r="F49" s="260">
        <v>548</v>
      </c>
      <c r="G49" s="260"/>
      <c r="H49" s="260">
        <v>809</v>
      </c>
      <c r="I49" s="260"/>
      <c r="J49" s="260">
        <v>1058</v>
      </c>
      <c r="K49" s="260"/>
      <c r="L49" s="260">
        <v>1629</v>
      </c>
      <c r="M49" s="260"/>
      <c r="N49" s="260">
        <v>1017</v>
      </c>
      <c r="O49" s="481"/>
      <c r="P49" s="207"/>
    </row>
    <row r="50" spans="1:16" s="243" customFormat="1" ht="12" customHeight="1">
      <c r="A50" s="241"/>
      <c r="B50" s="242"/>
      <c r="C50" s="1302" t="s">
        <v>364</v>
      </c>
      <c r="D50" s="485"/>
      <c r="E50" s="242"/>
      <c r="F50" s="260">
        <v>109</v>
      </c>
      <c r="G50" s="260"/>
      <c r="H50" s="260">
        <v>293</v>
      </c>
      <c r="I50" s="260"/>
      <c r="J50" s="260">
        <v>333</v>
      </c>
      <c r="K50" s="260"/>
      <c r="L50" s="260">
        <v>461</v>
      </c>
      <c r="M50" s="260"/>
      <c r="N50" s="260">
        <v>138</v>
      </c>
      <c r="O50" s="481"/>
      <c r="P50" s="207"/>
    </row>
    <row r="51" spans="1:16" s="243" customFormat="1" ht="12" customHeight="1">
      <c r="A51" s="241"/>
      <c r="B51" s="242"/>
      <c r="C51" s="1302" t="s">
        <v>363</v>
      </c>
      <c r="D51" s="485"/>
      <c r="E51" s="242"/>
      <c r="F51" s="235">
        <f>101+1</f>
        <v>102</v>
      </c>
      <c r="G51" s="235"/>
      <c r="H51" s="235">
        <f>273+8+12</f>
        <v>293</v>
      </c>
      <c r="I51" s="235"/>
      <c r="J51" s="235">
        <f>282+51</f>
        <v>333</v>
      </c>
      <c r="K51" s="235"/>
      <c r="L51" s="235">
        <f>431+5+25</f>
        <v>461</v>
      </c>
      <c r="M51" s="235"/>
      <c r="N51" s="235">
        <f>134+4</f>
        <v>138</v>
      </c>
      <c r="O51" s="481"/>
      <c r="P51" s="207"/>
    </row>
    <row r="52" spans="1:16" s="261" customFormat="1" ht="9" customHeight="1">
      <c r="A52" s="263"/>
      <c r="B52" s="264"/>
      <c r="C52" s="1315" t="s">
        <v>302</v>
      </c>
      <c r="D52" s="483"/>
      <c r="E52" s="264"/>
      <c r="F52" s="262"/>
      <c r="G52" s="262"/>
      <c r="H52" s="262"/>
      <c r="I52" s="262"/>
      <c r="J52" s="262"/>
      <c r="K52" s="262"/>
      <c r="L52" s="262"/>
      <c r="M52" s="262"/>
      <c r="N52" s="262"/>
      <c r="O52" s="484"/>
      <c r="P52" s="248"/>
    </row>
    <row r="53" spans="1:16" ht="10.5" customHeight="1">
      <c r="A53" s="205"/>
      <c r="B53" s="207"/>
      <c r="C53" s="1302" t="s">
        <v>297</v>
      </c>
      <c r="D53" s="208"/>
      <c r="E53" s="207"/>
      <c r="F53" s="260">
        <v>100</v>
      </c>
      <c r="G53" s="260"/>
      <c r="H53" s="260">
        <v>90</v>
      </c>
      <c r="I53" s="260"/>
      <c r="J53" s="260">
        <v>127</v>
      </c>
      <c r="K53" s="260"/>
      <c r="L53" s="260">
        <v>164</v>
      </c>
      <c r="M53" s="260"/>
      <c r="N53" s="260">
        <v>95</v>
      </c>
      <c r="O53" s="481"/>
      <c r="P53" s="207"/>
    </row>
    <row r="54" spans="1:16" s="243" customFormat="1" ht="10.5" customHeight="1">
      <c r="A54" s="241"/>
      <c r="B54" s="242"/>
      <c r="C54" s="1302" t="s">
        <v>298</v>
      </c>
      <c r="D54" s="208"/>
      <c r="E54" s="242"/>
      <c r="F54" s="260">
        <v>12451</v>
      </c>
      <c r="G54" s="260"/>
      <c r="H54" s="260">
        <v>12968</v>
      </c>
      <c r="I54" s="260"/>
      <c r="J54" s="260">
        <v>8654</v>
      </c>
      <c r="K54" s="260"/>
      <c r="L54" s="260">
        <v>24331</v>
      </c>
      <c r="M54" s="260"/>
      <c r="N54" s="260">
        <v>11349</v>
      </c>
      <c r="O54" s="481"/>
      <c r="P54" s="207"/>
    </row>
    <row r="55" spans="1:16" s="243" customFormat="1" ht="12" customHeight="1">
      <c r="A55" s="241"/>
      <c r="B55" s="242"/>
      <c r="C55" s="1302" t="s">
        <v>364</v>
      </c>
      <c r="D55" s="485"/>
      <c r="E55" s="242"/>
      <c r="F55" s="260">
        <v>832</v>
      </c>
      <c r="G55" s="260"/>
      <c r="H55" s="260">
        <v>922</v>
      </c>
      <c r="I55" s="260"/>
      <c r="J55" s="260">
        <v>1531</v>
      </c>
      <c r="K55" s="260"/>
      <c r="L55" s="260">
        <v>2097</v>
      </c>
      <c r="M55" s="260"/>
      <c r="N55" s="260">
        <v>1019</v>
      </c>
      <c r="O55" s="481"/>
      <c r="P55" s="207"/>
    </row>
    <row r="56" spans="1:16" s="243" customFormat="1" ht="12" customHeight="1">
      <c r="A56" s="241"/>
      <c r="B56" s="242"/>
      <c r="C56" s="1302" t="s">
        <v>363</v>
      </c>
      <c r="D56" s="485"/>
      <c r="E56" s="242"/>
      <c r="F56" s="235">
        <v>832</v>
      </c>
      <c r="G56" s="235"/>
      <c r="H56" s="235">
        <f>891+6+25</f>
        <v>922</v>
      </c>
      <c r="I56" s="235"/>
      <c r="J56" s="235">
        <f>1465+17+49</f>
        <v>1531</v>
      </c>
      <c r="K56" s="235"/>
      <c r="L56" s="235">
        <f>2051+3+43</f>
        <v>2097</v>
      </c>
      <c r="M56" s="235"/>
      <c r="N56" s="235">
        <v>999</v>
      </c>
      <c r="O56" s="481"/>
      <c r="P56" s="207"/>
    </row>
    <row r="57" spans="1:16" s="261" customFormat="1" ht="9" customHeight="1">
      <c r="A57" s="263"/>
      <c r="B57" s="264"/>
      <c r="C57" s="1315" t="s">
        <v>303</v>
      </c>
      <c r="D57" s="483"/>
      <c r="E57" s="264"/>
      <c r="F57" s="262"/>
      <c r="G57" s="262"/>
      <c r="H57" s="262"/>
      <c r="I57" s="262"/>
      <c r="J57" s="262"/>
      <c r="K57" s="262"/>
      <c r="L57" s="262"/>
      <c r="M57" s="262"/>
      <c r="N57" s="262"/>
      <c r="O57" s="484"/>
      <c r="P57" s="248"/>
    </row>
    <row r="58" spans="1:16" ht="10.5" customHeight="1">
      <c r="A58" s="205"/>
      <c r="B58" s="207"/>
      <c r="C58" s="1302" t="s">
        <v>297</v>
      </c>
      <c r="D58" s="208"/>
      <c r="E58" s="207"/>
      <c r="F58" s="260">
        <v>3</v>
      </c>
      <c r="G58" s="260"/>
      <c r="H58" s="260">
        <v>4</v>
      </c>
      <c r="I58" s="260"/>
      <c r="J58" s="260">
        <v>6</v>
      </c>
      <c r="K58" s="260"/>
      <c r="L58" s="260">
        <v>5</v>
      </c>
      <c r="M58" s="260"/>
      <c r="N58" s="260">
        <v>9</v>
      </c>
      <c r="O58" s="481"/>
      <c r="P58" s="207"/>
    </row>
    <row r="59" spans="1:16" s="243" customFormat="1" ht="10.5" customHeight="1">
      <c r="A59" s="241"/>
      <c r="B59" s="242"/>
      <c r="C59" s="1302" t="s">
        <v>298</v>
      </c>
      <c r="D59" s="208"/>
      <c r="E59" s="242"/>
      <c r="F59" s="260">
        <v>38</v>
      </c>
      <c r="G59" s="260"/>
      <c r="H59" s="260">
        <v>92</v>
      </c>
      <c r="I59" s="260"/>
      <c r="J59" s="260">
        <v>139</v>
      </c>
      <c r="K59" s="260"/>
      <c r="L59" s="260">
        <v>83</v>
      </c>
      <c r="M59" s="260"/>
      <c r="N59" s="260">
        <v>79</v>
      </c>
      <c r="O59" s="481"/>
      <c r="P59" s="207"/>
    </row>
    <row r="60" spans="1:16" s="243" customFormat="1" ht="12" customHeight="1">
      <c r="A60" s="241"/>
      <c r="B60" s="242"/>
      <c r="C60" s="1302" t="s">
        <v>364</v>
      </c>
      <c r="D60" s="485"/>
      <c r="E60" s="242"/>
      <c r="F60" s="260">
        <v>25</v>
      </c>
      <c r="G60" s="260"/>
      <c r="H60" s="260">
        <v>60</v>
      </c>
      <c r="I60" s="260"/>
      <c r="J60" s="260">
        <v>63</v>
      </c>
      <c r="K60" s="260"/>
      <c r="L60" s="260">
        <v>47</v>
      </c>
      <c r="M60" s="260"/>
      <c r="N60" s="260">
        <v>38</v>
      </c>
      <c r="O60" s="481"/>
      <c r="P60" s="207"/>
    </row>
    <row r="61" spans="1:16" s="243" customFormat="1" ht="12" customHeight="1">
      <c r="A61" s="241"/>
      <c r="B61" s="242"/>
      <c r="C61" s="1302" t="s">
        <v>363</v>
      </c>
      <c r="D61" s="485"/>
      <c r="E61" s="242"/>
      <c r="F61" s="260">
        <v>25</v>
      </c>
      <c r="G61" s="235"/>
      <c r="H61" s="260">
        <v>60</v>
      </c>
      <c r="I61" s="235"/>
      <c r="J61" s="260">
        <f>51+12</f>
        <v>63</v>
      </c>
      <c r="K61" s="235"/>
      <c r="L61" s="260">
        <v>47</v>
      </c>
      <c r="M61" s="235"/>
      <c r="N61" s="260">
        <v>38</v>
      </c>
      <c r="O61" s="481"/>
      <c r="P61" s="207"/>
    </row>
    <row r="62" spans="1:16" s="261" customFormat="1" ht="9" customHeight="1">
      <c r="A62" s="263"/>
      <c r="B62" s="264"/>
      <c r="C62" s="1315" t="s">
        <v>304</v>
      </c>
      <c r="D62" s="483"/>
      <c r="E62" s="264"/>
      <c r="F62" s="262"/>
      <c r="G62" s="262"/>
      <c r="H62" s="262"/>
      <c r="I62" s="262"/>
      <c r="J62" s="262"/>
      <c r="K62" s="262"/>
      <c r="L62" s="262"/>
      <c r="M62" s="262"/>
      <c r="N62" s="262"/>
      <c r="O62" s="484"/>
      <c r="P62" s="248"/>
    </row>
    <row r="63" spans="1:16" ht="10.5" customHeight="1">
      <c r="A63" s="205"/>
      <c r="B63" s="207"/>
      <c r="C63" s="1302" t="s">
        <v>297</v>
      </c>
      <c r="D63" s="208"/>
      <c r="E63" s="207"/>
      <c r="F63" s="260">
        <v>12</v>
      </c>
      <c r="G63" s="260"/>
      <c r="H63" s="260">
        <v>7</v>
      </c>
      <c r="I63" s="260"/>
      <c r="J63" s="260">
        <v>8</v>
      </c>
      <c r="K63" s="260"/>
      <c r="L63" s="260">
        <v>22</v>
      </c>
      <c r="M63" s="260"/>
      <c r="N63" s="260">
        <v>7</v>
      </c>
      <c r="O63" s="481"/>
      <c r="P63" s="207"/>
    </row>
    <row r="64" spans="1:16" s="243" customFormat="1" ht="10.5" customHeight="1">
      <c r="A64" s="241"/>
      <c r="B64" s="242"/>
      <c r="C64" s="1302" t="s">
        <v>298</v>
      </c>
      <c r="D64" s="208"/>
      <c r="E64" s="242"/>
      <c r="F64" s="260">
        <v>141</v>
      </c>
      <c r="G64" s="260"/>
      <c r="H64" s="260">
        <v>97</v>
      </c>
      <c r="I64" s="260"/>
      <c r="J64" s="260">
        <v>260</v>
      </c>
      <c r="K64" s="260"/>
      <c r="L64" s="260">
        <v>580</v>
      </c>
      <c r="M64" s="260"/>
      <c r="N64" s="260">
        <v>75</v>
      </c>
      <c r="O64" s="481"/>
      <c r="P64" s="207"/>
    </row>
    <row r="65" spans="1:28" s="243" customFormat="1" ht="12" customHeight="1">
      <c r="A65" s="241"/>
      <c r="B65" s="242"/>
      <c r="C65" s="1302" t="s">
        <v>364</v>
      </c>
      <c r="D65" s="485"/>
      <c r="E65" s="242"/>
      <c r="F65" s="260">
        <v>73</v>
      </c>
      <c r="G65" s="260"/>
      <c r="H65" s="260">
        <v>46</v>
      </c>
      <c r="I65" s="260"/>
      <c r="J65" s="260">
        <v>43</v>
      </c>
      <c r="K65" s="260"/>
      <c r="L65" s="260">
        <v>157</v>
      </c>
      <c r="M65" s="260"/>
      <c r="N65" s="260">
        <v>32</v>
      </c>
      <c r="O65" s="481"/>
      <c r="P65" s="207"/>
    </row>
    <row r="66" spans="1:28" s="243" customFormat="1" ht="12" customHeight="1">
      <c r="A66" s="241"/>
      <c r="B66" s="242"/>
      <c r="C66" s="1302" t="s">
        <v>363</v>
      </c>
      <c r="D66" s="485"/>
      <c r="E66" s="242"/>
      <c r="F66" s="260">
        <v>73</v>
      </c>
      <c r="G66" s="235"/>
      <c r="H66" s="260">
        <f>34+12</f>
        <v>46</v>
      </c>
      <c r="I66" s="235"/>
      <c r="J66" s="260">
        <v>43</v>
      </c>
      <c r="K66" s="235"/>
      <c r="L66" s="260">
        <v>157</v>
      </c>
      <c r="M66" s="235"/>
      <c r="N66" s="260">
        <f>21+11</f>
        <v>32</v>
      </c>
      <c r="O66" s="481"/>
      <c r="P66" s="207"/>
    </row>
    <row r="67" spans="1:28" ht="6.75" customHeight="1">
      <c r="A67" s="205"/>
      <c r="B67" s="207"/>
      <c r="C67" s="116"/>
      <c r="D67" s="1423"/>
      <c r="E67" s="1423"/>
      <c r="F67" s="1423"/>
      <c r="G67" s="1423"/>
      <c r="H67" s="1423"/>
      <c r="I67" s="1423"/>
      <c r="J67" s="1423"/>
      <c r="K67" s="1310"/>
      <c r="L67" s="1310"/>
      <c r="M67" s="1310"/>
      <c r="N67" s="1310"/>
      <c r="O67" s="481"/>
      <c r="P67" s="216"/>
      <c r="Q67" s="236"/>
      <c r="R67" s="1424"/>
      <c r="S67" s="1424"/>
      <c r="T67" s="1424"/>
      <c r="U67" s="1305"/>
      <c r="V67" s="1305"/>
      <c r="W67" s="1305"/>
      <c r="X67" s="1305"/>
      <c r="Y67" s="1305"/>
      <c r="Z67" s="1305"/>
      <c r="AA67" s="1305"/>
      <c r="AB67" s="1305" t="s">
        <v>79</v>
      </c>
    </row>
    <row r="68" spans="1:28" ht="13.5" customHeight="1">
      <c r="A68" s="205"/>
      <c r="B68" s="207"/>
      <c r="C68" s="486" t="s">
        <v>228</v>
      </c>
      <c r="D68" s="487"/>
      <c r="E68" s="487"/>
      <c r="F68" s="487"/>
      <c r="G68" s="487"/>
      <c r="H68" s="487"/>
      <c r="I68" s="487"/>
      <c r="J68" s="487"/>
      <c r="K68" s="487"/>
      <c r="L68" s="487"/>
      <c r="M68" s="487"/>
      <c r="N68" s="488"/>
      <c r="O68" s="481"/>
      <c r="P68" s="256"/>
      <c r="Q68" s="256"/>
      <c r="R68" s="256"/>
      <c r="S68" s="256"/>
      <c r="T68" s="256"/>
      <c r="U68" s="256"/>
      <c r="V68" s="256"/>
      <c r="W68" s="256"/>
      <c r="X68" s="256"/>
      <c r="Y68" s="256"/>
      <c r="Z68" s="256"/>
      <c r="AA68" s="256"/>
      <c r="AB68" s="256"/>
    </row>
    <row r="69" spans="1:28" ht="3.75" customHeight="1">
      <c r="A69" s="205"/>
      <c r="B69" s="207"/>
      <c r="C69" s="258"/>
      <c r="D69" s="257"/>
      <c r="E69" s="256"/>
      <c r="F69" s="256"/>
      <c r="G69" s="256"/>
      <c r="H69" s="256"/>
      <c r="I69" s="256"/>
      <c r="J69" s="256"/>
      <c r="K69" s="256"/>
      <c r="L69" s="256"/>
      <c r="M69" s="256"/>
      <c r="N69" s="256"/>
      <c r="O69" s="481"/>
      <c r="P69" s="256"/>
      <c r="Q69" s="256"/>
      <c r="R69" s="256"/>
      <c r="S69" s="256"/>
      <c r="T69" s="256"/>
      <c r="U69" s="256"/>
      <c r="V69" s="256"/>
      <c r="W69" s="256"/>
      <c r="X69" s="256"/>
      <c r="Y69" s="256"/>
      <c r="Z69" s="256"/>
      <c r="AA69" s="256"/>
      <c r="AB69" s="256"/>
    </row>
    <row r="70" spans="1:28" ht="12.75" customHeight="1">
      <c r="A70" s="205"/>
      <c r="B70" s="207"/>
      <c r="C70" s="1421" t="s">
        <v>196</v>
      </c>
      <c r="D70" s="1422"/>
      <c r="E70" s="236"/>
      <c r="F70" s="115">
        <v>2008</v>
      </c>
      <c r="G70" s="1305"/>
      <c r="H70" s="115">
        <v>2009</v>
      </c>
      <c r="I70" s="1305"/>
      <c r="J70" s="115">
        <v>2010</v>
      </c>
      <c r="K70" s="1305"/>
      <c r="L70" s="115">
        <v>2011</v>
      </c>
      <c r="M70" s="1305"/>
      <c r="N70" s="115">
        <v>2012</v>
      </c>
      <c r="O70" s="481"/>
      <c r="P70" s="207"/>
      <c r="Q70" s="1313"/>
      <c r="R70" s="1313"/>
      <c r="S70" s="1313"/>
      <c r="T70" s="1313"/>
      <c r="U70" s="1313"/>
      <c r="V70" s="1313"/>
      <c r="W70" s="1313"/>
      <c r="X70" s="1313"/>
      <c r="Y70" s="1313"/>
      <c r="Z70" s="1313"/>
      <c r="AA70" s="1313"/>
      <c r="AB70" s="1313"/>
    </row>
    <row r="71" spans="1:28" ht="11.25" customHeight="1">
      <c r="A71" s="205"/>
      <c r="B71" s="207"/>
      <c r="C71" s="1302" t="s">
        <v>297</v>
      </c>
      <c r="D71" s="1302"/>
      <c r="E71" s="236"/>
      <c r="F71" s="234">
        <v>231</v>
      </c>
      <c r="G71" s="277"/>
      <c r="H71" s="234">
        <v>379</v>
      </c>
      <c r="I71" s="277"/>
      <c r="J71" s="234">
        <v>294</v>
      </c>
      <c r="K71" s="277"/>
      <c r="L71" s="234">
        <v>641</v>
      </c>
      <c r="M71" s="277"/>
      <c r="N71" s="234">
        <v>1129</v>
      </c>
      <c r="O71" s="481"/>
      <c r="P71" s="207"/>
      <c r="Q71" s="1313"/>
      <c r="R71" s="1313"/>
      <c r="S71" s="1313"/>
      <c r="T71" s="1313"/>
      <c r="U71" s="1313"/>
      <c r="V71" s="1313"/>
      <c r="W71" s="1313"/>
      <c r="X71" s="1313"/>
      <c r="Y71" s="1313"/>
      <c r="Z71" s="1313"/>
      <c r="AA71" s="1313"/>
      <c r="AB71" s="1313"/>
    </row>
    <row r="72" spans="1:28" ht="10.5" customHeight="1">
      <c r="A72" s="205"/>
      <c r="B72" s="207"/>
      <c r="C72" s="1302" t="s">
        <v>298</v>
      </c>
      <c r="D72" s="1302"/>
      <c r="E72" s="236"/>
      <c r="F72" s="234">
        <v>15312</v>
      </c>
      <c r="G72" s="277"/>
      <c r="H72" s="234">
        <v>37591</v>
      </c>
      <c r="I72" s="277"/>
      <c r="J72" s="234">
        <v>22480</v>
      </c>
      <c r="K72" s="277"/>
      <c r="L72" s="234">
        <v>34777</v>
      </c>
      <c r="M72" s="277"/>
      <c r="N72" s="234">
        <v>82555</v>
      </c>
      <c r="O72" s="481"/>
      <c r="P72" s="207"/>
    </row>
    <row r="73" spans="1:28" ht="12" customHeight="1">
      <c r="A73" s="205"/>
      <c r="B73" s="207"/>
      <c r="C73" s="1302" t="s">
        <v>364</v>
      </c>
      <c r="D73" s="485"/>
      <c r="E73" s="236"/>
      <c r="F73" s="234">
        <v>3743</v>
      </c>
      <c r="G73" s="277"/>
      <c r="H73" s="234">
        <v>5814</v>
      </c>
      <c r="I73" s="277"/>
      <c r="J73" s="234">
        <v>3729</v>
      </c>
      <c r="K73" s="277"/>
      <c r="L73" s="234">
        <v>6922</v>
      </c>
      <c r="M73" s="277"/>
      <c r="N73" s="234">
        <v>11183</v>
      </c>
      <c r="O73" s="481"/>
      <c r="P73" s="207"/>
    </row>
    <row r="74" spans="1:28" ht="12" customHeight="1">
      <c r="A74" s="205"/>
      <c r="B74" s="207"/>
      <c r="C74" s="1302" t="s">
        <v>363</v>
      </c>
      <c r="D74" s="485"/>
      <c r="E74" s="236"/>
      <c r="F74" s="234">
        <f t="shared" ref="F74:N74" si="0">SUM(F75:F77)</f>
        <v>3745</v>
      </c>
      <c r="G74" s="277">
        <f t="shared" si="0"/>
        <v>0</v>
      </c>
      <c r="H74" s="234">
        <f t="shared" si="0"/>
        <v>5779</v>
      </c>
      <c r="I74" s="277">
        <f t="shared" si="0"/>
        <v>0</v>
      </c>
      <c r="J74" s="234">
        <f t="shared" si="0"/>
        <v>3729</v>
      </c>
      <c r="K74" s="277">
        <f t="shared" si="0"/>
        <v>0</v>
      </c>
      <c r="L74" s="234">
        <f t="shared" si="0"/>
        <v>6923</v>
      </c>
      <c r="M74" s="277">
        <f t="shared" si="0"/>
        <v>0</v>
      </c>
      <c r="N74" s="234">
        <f t="shared" si="0"/>
        <v>11176</v>
      </c>
      <c r="O74" s="481"/>
      <c r="P74" s="207"/>
    </row>
    <row r="75" spans="1:28" ht="10.5" customHeight="1">
      <c r="A75" s="205"/>
      <c r="B75" s="207"/>
      <c r="C75" s="116"/>
      <c r="D75" s="246" t="s">
        <v>305</v>
      </c>
      <c r="E75" s="236"/>
      <c r="F75" s="235">
        <v>3538</v>
      </c>
      <c r="G75" s="277"/>
      <c r="H75" s="235">
        <v>5522</v>
      </c>
      <c r="I75" s="277"/>
      <c r="J75" s="235">
        <v>3462</v>
      </c>
      <c r="K75" s="277"/>
      <c r="L75" s="235">
        <v>6526</v>
      </c>
      <c r="M75" s="277"/>
      <c r="N75" s="235">
        <v>10488</v>
      </c>
      <c r="O75" s="481"/>
      <c r="P75" s="207"/>
    </row>
    <row r="76" spans="1:28" ht="10.5" customHeight="1">
      <c r="A76" s="205"/>
      <c r="B76" s="207"/>
      <c r="C76" s="116"/>
      <c r="D76" s="246" t="s">
        <v>306</v>
      </c>
      <c r="E76" s="236"/>
      <c r="F76" s="235">
        <v>167</v>
      </c>
      <c r="G76" s="277"/>
      <c r="H76" s="235">
        <v>208</v>
      </c>
      <c r="I76" s="277"/>
      <c r="J76" s="235">
        <v>73</v>
      </c>
      <c r="K76" s="277"/>
      <c r="L76" s="235">
        <v>224</v>
      </c>
      <c r="M76" s="277"/>
      <c r="N76" s="235">
        <v>104</v>
      </c>
      <c r="O76" s="481"/>
      <c r="P76" s="207"/>
    </row>
    <row r="77" spans="1:28" ht="10.5" customHeight="1">
      <c r="A77" s="205"/>
      <c r="B77" s="207"/>
      <c r="C77" s="116"/>
      <c r="D77" s="246" t="s">
        <v>307</v>
      </c>
      <c r="E77" s="236"/>
      <c r="F77" s="235">
        <v>40</v>
      </c>
      <c r="G77" s="277"/>
      <c r="H77" s="235">
        <v>49</v>
      </c>
      <c r="I77" s="277"/>
      <c r="J77" s="235">
        <v>194</v>
      </c>
      <c r="K77" s="277"/>
      <c r="L77" s="235">
        <v>173</v>
      </c>
      <c r="M77" s="277"/>
      <c r="N77" s="235">
        <v>584</v>
      </c>
      <c r="O77" s="481"/>
      <c r="P77" s="207"/>
    </row>
    <row r="78" spans="1:28" ht="21.75" hidden="1" customHeight="1" thickBot="1">
      <c r="A78" s="205"/>
      <c r="B78" s="207"/>
      <c r="C78" s="116"/>
      <c r="D78" s="1310"/>
      <c r="E78" s="1310"/>
      <c r="F78" s="1310"/>
      <c r="G78" s="1310"/>
      <c r="H78" s="1310"/>
      <c r="I78" s="1310"/>
      <c r="J78" s="1310"/>
      <c r="K78" s="1310"/>
      <c r="L78" s="1310"/>
      <c r="M78" s="1310"/>
      <c r="N78" s="1305" t="s">
        <v>79</v>
      </c>
      <c r="O78" s="481"/>
      <c r="P78" s="207"/>
    </row>
    <row r="79" spans="1:28" ht="13.5" hidden="1" customHeight="1" thickBot="1">
      <c r="A79" s="205"/>
      <c r="B79" s="207"/>
      <c r="C79" s="884" t="s">
        <v>558</v>
      </c>
      <c r="D79" s="885"/>
      <c r="E79" s="885"/>
      <c r="F79" s="885"/>
      <c r="G79" s="885"/>
      <c r="H79" s="885"/>
      <c r="I79" s="885"/>
      <c r="J79" s="885"/>
      <c r="K79" s="885"/>
      <c r="L79" s="885"/>
      <c r="M79" s="885"/>
      <c r="N79" s="886"/>
      <c r="O79" s="481"/>
      <c r="P79" s="207"/>
    </row>
    <row r="80" spans="1:28" ht="4.5" hidden="1" customHeight="1">
      <c r="A80" s="205"/>
      <c r="B80" s="207"/>
      <c r="C80" s="207"/>
      <c r="D80" s="207"/>
      <c r="E80" s="207"/>
      <c r="F80" s="340"/>
      <c r="G80" s="340"/>
      <c r="H80" s="340"/>
      <c r="I80" s="340"/>
      <c r="J80" s="340"/>
      <c r="K80" s="340"/>
      <c r="L80" s="340"/>
      <c r="M80" s="340"/>
      <c r="N80" s="340"/>
      <c r="O80" s="481"/>
      <c r="P80" s="207"/>
    </row>
    <row r="81" spans="1:17" s="211" customFormat="1" ht="13.5" hidden="1" customHeight="1">
      <c r="A81" s="209"/>
      <c r="B81" s="210"/>
      <c r="C81" s="887" t="s">
        <v>559</v>
      </c>
      <c r="D81" s="888"/>
      <c r="E81" s="1306"/>
      <c r="F81" s="1306"/>
      <c r="G81" s="1306"/>
      <c r="H81" s="1306"/>
      <c r="I81" s="1306"/>
      <c r="J81" s="1425"/>
      <c r="K81" s="1425"/>
      <c r="L81" s="1425"/>
      <c r="M81" s="1425"/>
      <c r="N81" s="1426"/>
      <c r="O81" s="481"/>
      <c r="P81" s="207"/>
    </row>
    <row r="82" spans="1:17" ht="4.5" hidden="1" customHeight="1">
      <c r="A82" s="205"/>
      <c r="B82" s="207"/>
      <c r="C82" s="207"/>
      <c r="D82" s="207"/>
      <c r="E82" s="207"/>
      <c r="F82" s="340"/>
      <c r="G82" s="340"/>
      <c r="H82" s="340"/>
      <c r="I82" s="340"/>
      <c r="J82" s="340"/>
      <c r="K82" s="340"/>
      <c r="L82" s="340"/>
      <c r="M82" s="340"/>
      <c r="N82" s="340"/>
      <c r="O82" s="481"/>
      <c r="P82" s="207"/>
    </row>
    <row r="83" spans="1:17" ht="12" hidden="1" customHeight="1">
      <c r="A83" s="205"/>
      <c r="B83" s="207"/>
      <c r="C83" s="214"/>
      <c r="D83" s="213"/>
      <c r="E83" s="889"/>
      <c r="F83" s="1427">
        <v>2008</v>
      </c>
      <c r="G83" s="1427"/>
      <c r="H83" s="1427"/>
      <c r="I83" s="1427"/>
      <c r="J83" s="1427"/>
      <c r="K83" s="1427"/>
      <c r="L83" s="1427"/>
      <c r="M83" s="1187"/>
      <c r="N83" s="1308">
        <v>2009</v>
      </c>
      <c r="O83" s="481"/>
      <c r="P83" s="207"/>
    </row>
    <row r="84" spans="1:17" ht="12.75" hidden="1" customHeight="1">
      <c r="A84" s="205"/>
      <c r="B84" s="207"/>
      <c r="C84" s="214"/>
      <c r="D84" s="213"/>
      <c r="E84" s="207"/>
      <c r="F84" s="1308" t="s">
        <v>225</v>
      </c>
      <c r="G84" s="890"/>
      <c r="H84" s="1308" t="s">
        <v>226</v>
      </c>
      <c r="I84" s="1187"/>
      <c r="J84" s="1308" t="s">
        <v>227</v>
      </c>
      <c r="K84" s="890"/>
      <c r="L84" s="1308" t="s">
        <v>224</v>
      </c>
      <c r="M84" s="1187"/>
      <c r="N84" s="1308" t="s">
        <v>560</v>
      </c>
      <c r="O84" s="481"/>
      <c r="P84" s="207"/>
    </row>
    <row r="85" spans="1:17" ht="12" hidden="1" customHeight="1">
      <c r="A85" s="205"/>
      <c r="B85" s="207"/>
      <c r="C85" s="304" t="s">
        <v>561</v>
      </c>
      <c r="D85" s="891"/>
      <c r="E85" s="207"/>
      <c r="F85" s="892"/>
      <c r="G85" s="892"/>
      <c r="H85" s="892"/>
      <c r="I85" s="892"/>
      <c r="J85" s="892"/>
      <c r="K85" s="892"/>
      <c r="L85" s="892"/>
      <c r="M85" s="892"/>
      <c r="N85" s="892"/>
      <c r="O85" s="481"/>
      <c r="P85" s="207"/>
    </row>
    <row r="86" spans="1:17" ht="13.5" hidden="1" customHeight="1">
      <c r="A86" s="205"/>
      <c r="B86" s="207"/>
      <c r="C86" s="149" t="s">
        <v>297</v>
      </c>
      <c r="D86" s="283"/>
      <c r="E86" s="207"/>
      <c r="F86" s="259" t="s">
        <v>9</v>
      </c>
      <c r="G86" s="892"/>
      <c r="H86" s="259">
        <v>4</v>
      </c>
      <c r="I86" s="259"/>
      <c r="J86" s="259">
        <v>4</v>
      </c>
      <c r="K86" s="259"/>
      <c r="L86" s="259">
        <v>5</v>
      </c>
      <c r="M86" s="259"/>
      <c r="N86" s="259">
        <v>1</v>
      </c>
      <c r="O86" s="481"/>
      <c r="P86" s="207"/>
    </row>
    <row r="87" spans="1:17" s="895" customFormat="1" ht="13.5" hidden="1" customHeight="1">
      <c r="A87" s="893"/>
      <c r="B87" s="213"/>
      <c r="C87" s="1302" t="s">
        <v>298</v>
      </c>
      <c r="D87" s="283"/>
      <c r="E87" s="213"/>
      <c r="F87" s="259" t="s">
        <v>9</v>
      </c>
      <c r="G87" s="894"/>
      <c r="H87" s="259">
        <v>127</v>
      </c>
      <c r="I87" s="259"/>
      <c r="J87" s="259">
        <v>60</v>
      </c>
      <c r="K87" s="259"/>
      <c r="L87" s="259">
        <v>122</v>
      </c>
      <c r="M87" s="259"/>
      <c r="N87" s="259">
        <v>46</v>
      </c>
      <c r="O87" s="481"/>
      <c r="P87" s="207"/>
    </row>
    <row r="88" spans="1:17" s="899" customFormat="1" ht="13.5" hidden="1" customHeight="1">
      <c r="A88" s="896"/>
      <c r="B88" s="897"/>
      <c r="C88" s="1417" t="s">
        <v>562</v>
      </c>
      <c r="D88" s="1417"/>
      <c r="E88" s="897"/>
      <c r="F88" s="259" t="s">
        <v>9</v>
      </c>
      <c r="G88" s="898"/>
      <c r="H88" s="259">
        <v>59</v>
      </c>
      <c r="I88" s="259"/>
      <c r="J88" s="259">
        <v>52</v>
      </c>
      <c r="K88" s="259"/>
      <c r="L88" s="259">
        <v>58</v>
      </c>
      <c r="M88" s="259"/>
      <c r="N88" s="259">
        <v>46</v>
      </c>
      <c r="O88" s="481"/>
      <c r="P88" s="207"/>
    </row>
    <row r="89" spans="1:17" s="895" customFormat="1" ht="3.75" hidden="1" customHeight="1">
      <c r="A89" s="893"/>
      <c r="B89" s="213"/>
      <c r="C89" s="283"/>
      <c r="D89" s="283"/>
      <c r="E89" s="213"/>
      <c r="F89" s="222"/>
      <c r="G89" s="894"/>
      <c r="H89" s="222"/>
      <c r="I89" s="222"/>
      <c r="J89" s="222"/>
      <c r="K89" s="222"/>
      <c r="L89" s="222"/>
      <c r="M89" s="222"/>
      <c r="N89" s="222"/>
      <c r="O89" s="481"/>
      <c r="P89" s="207"/>
    </row>
    <row r="90" spans="1:17" s="895" customFormat="1" ht="12" hidden="1" customHeight="1">
      <c r="A90" s="893"/>
      <c r="B90" s="213"/>
      <c r="C90" s="304" t="s">
        <v>563</v>
      </c>
      <c r="D90" s="900"/>
      <c r="E90" s="213"/>
      <c r="F90" s="222"/>
      <c r="G90" s="894"/>
      <c r="H90" s="222"/>
      <c r="I90" s="222"/>
      <c r="J90" s="222"/>
      <c r="K90" s="222"/>
      <c r="L90" s="222"/>
      <c r="M90" s="222"/>
      <c r="N90" s="222"/>
      <c r="O90" s="481"/>
      <c r="P90" s="207"/>
    </row>
    <row r="91" spans="1:17" s="895" customFormat="1" ht="13.5" hidden="1" customHeight="1">
      <c r="A91" s="893"/>
      <c r="B91" s="213"/>
      <c r="C91" s="149" t="s">
        <v>297</v>
      </c>
      <c r="D91" s="283"/>
      <c r="E91" s="213"/>
      <c r="F91" s="259">
        <v>5</v>
      </c>
      <c r="G91" s="894"/>
      <c r="H91" s="259">
        <v>5</v>
      </c>
      <c r="I91" s="259"/>
      <c r="J91" s="259">
        <v>4</v>
      </c>
      <c r="K91" s="259"/>
      <c r="L91" s="259">
        <v>9</v>
      </c>
      <c r="M91" s="259"/>
      <c r="N91" s="259">
        <v>1</v>
      </c>
      <c r="O91" s="481"/>
      <c r="P91" s="207"/>
    </row>
    <row r="92" spans="1:17" s="895" customFormat="1" ht="13.5" hidden="1" customHeight="1">
      <c r="A92" s="893"/>
      <c r="B92" s="213"/>
      <c r="C92" s="1302" t="s">
        <v>298</v>
      </c>
      <c r="D92" s="283"/>
      <c r="E92" s="213"/>
      <c r="F92" s="259">
        <v>334</v>
      </c>
      <c r="G92" s="894"/>
      <c r="H92" s="259">
        <v>849</v>
      </c>
      <c r="I92" s="259"/>
      <c r="J92" s="259">
        <v>35</v>
      </c>
      <c r="K92" s="259"/>
      <c r="L92" s="259">
        <v>986</v>
      </c>
      <c r="M92" s="259"/>
      <c r="N92" s="259">
        <v>21</v>
      </c>
      <c r="O92" s="481"/>
      <c r="P92" s="207"/>
    </row>
    <row r="93" spans="1:17" s="899" customFormat="1" ht="13.5" hidden="1" customHeight="1">
      <c r="A93" s="896"/>
      <c r="B93" s="897"/>
      <c r="C93" s="1417" t="s">
        <v>564</v>
      </c>
      <c r="D93" s="1417"/>
      <c r="E93" s="897"/>
      <c r="F93" s="259">
        <v>120</v>
      </c>
      <c r="G93" s="898"/>
      <c r="H93" s="259">
        <v>171</v>
      </c>
      <c r="I93" s="259"/>
      <c r="J93" s="259">
        <v>35</v>
      </c>
      <c r="K93" s="259"/>
      <c r="L93" s="259">
        <v>717</v>
      </c>
      <c r="M93" s="259"/>
      <c r="N93" s="259">
        <v>13</v>
      </c>
      <c r="O93" s="481"/>
      <c r="P93" s="207"/>
    </row>
    <row r="94" spans="1:17" s="895" customFormat="1" ht="3.75" hidden="1" customHeight="1">
      <c r="A94" s="893"/>
      <c r="B94" s="213"/>
      <c r="C94" s="283"/>
      <c r="D94" s="283"/>
      <c r="E94" s="213"/>
      <c r="F94" s="222"/>
      <c r="G94" s="894"/>
      <c r="H94" s="222"/>
      <c r="I94" s="222"/>
      <c r="J94" s="222"/>
      <c r="K94" s="222"/>
      <c r="L94" s="222"/>
      <c r="M94" s="222"/>
      <c r="N94" s="222"/>
      <c r="O94" s="481"/>
      <c r="P94" s="207"/>
    </row>
    <row r="95" spans="1:17" s="895" customFormat="1" ht="12" hidden="1" customHeight="1">
      <c r="A95" s="893"/>
      <c r="B95" s="213"/>
      <c r="C95" s="304" t="s">
        <v>565</v>
      </c>
      <c r="D95" s="900"/>
      <c r="E95" s="213"/>
      <c r="F95" s="222"/>
      <c r="G95" s="894"/>
      <c r="H95" s="222"/>
      <c r="I95" s="222"/>
      <c r="J95" s="222"/>
      <c r="K95" s="222"/>
      <c r="L95" s="222"/>
      <c r="M95" s="222"/>
      <c r="N95" s="222"/>
      <c r="O95" s="481"/>
      <c r="P95" s="207"/>
    </row>
    <row r="96" spans="1:17" s="895" customFormat="1" ht="14.25" hidden="1" customHeight="1">
      <c r="A96" s="893"/>
      <c r="B96" s="213"/>
      <c r="C96" s="149" t="s">
        <v>297</v>
      </c>
      <c r="D96" s="283"/>
      <c r="E96" s="213"/>
      <c r="F96" s="259">
        <v>5</v>
      </c>
      <c r="G96" s="894"/>
      <c r="H96" s="259">
        <v>9</v>
      </c>
      <c r="I96" s="259"/>
      <c r="J96" s="259">
        <v>8</v>
      </c>
      <c r="K96" s="259"/>
      <c r="L96" s="259">
        <v>14</v>
      </c>
      <c r="M96" s="259"/>
      <c r="N96" s="259">
        <v>2</v>
      </c>
      <c r="O96" s="481"/>
      <c r="P96" s="207"/>
      <c r="Q96" s="901"/>
    </row>
    <row r="97" spans="1:17" s="895" customFormat="1" ht="14.25" hidden="1" customHeight="1">
      <c r="A97" s="893"/>
      <c r="B97" s="213"/>
      <c r="C97" s="1302" t="s">
        <v>298</v>
      </c>
      <c r="D97" s="283"/>
      <c r="E97" s="213"/>
      <c r="F97" s="259">
        <v>334</v>
      </c>
      <c r="G97" s="894"/>
      <c r="H97" s="259">
        <v>976</v>
      </c>
      <c r="I97" s="259"/>
      <c r="J97" s="259">
        <v>95</v>
      </c>
      <c r="K97" s="259"/>
      <c r="L97" s="259">
        <v>1108</v>
      </c>
      <c r="M97" s="259"/>
      <c r="N97" s="259">
        <v>67</v>
      </c>
      <c r="O97" s="481"/>
      <c r="P97" s="207"/>
      <c r="Q97" s="901"/>
    </row>
    <row r="98" spans="1:17" s="899" customFormat="1" ht="14.25" hidden="1" customHeight="1">
      <c r="A98" s="896"/>
      <c r="B98" s="897"/>
      <c r="C98" s="1417" t="s">
        <v>566</v>
      </c>
      <c r="D98" s="1417"/>
      <c r="E98" s="897"/>
      <c r="F98" s="259">
        <v>120</v>
      </c>
      <c r="G98" s="898"/>
      <c r="H98" s="259">
        <v>230</v>
      </c>
      <c r="I98" s="259"/>
      <c r="J98" s="259">
        <v>87</v>
      </c>
      <c r="K98" s="259"/>
      <c r="L98" s="259">
        <v>775</v>
      </c>
      <c r="M98" s="259"/>
      <c r="N98" s="259">
        <v>59</v>
      </c>
      <c r="O98" s="481"/>
      <c r="P98" s="207"/>
      <c r="Q98" s="902"/>
    </row>
    <row r="99" spans="1:17" ht="11.25" hidden="1" customHeight="1">
      <c r="A99" s="205"/>
      <c r="B99" s="207"/>
      <c r="C99" s="252"/>
      <c r="D99" s="216"/>
      <c r="E99" s="16"/>
      <c r="F99" s="340"/>
      <c r="G99" s="340"/>
      <c r="H99" s="340"/>
      <c r="I99" s="340"/>
      <c r="J99" s="340"/>
      <c r="K99" s="340"/>
      <c r="L99" s="340"/>
      <c r="M99" s="340"/>
      <c r="N99" s="340"/>
      <c r="O99" s="481"/>
      <c r="P99" s="207"/>
      <c r="Q99" s="759"/>
    </row>
    <row r="100" spans="1:17" s="211" customFormat="1" ht="13.5" hidden="1" customHeight="1">
      <c r="A100" s="209"/>
      <c r="B100" s="210"/>
      <c r="C100" s="887" t="s">
        <v>567</v>
      </c>
      <c r="D100" s="1306"/>
      <c r="E100" s="1306"/>
      <c r="F100" s="1306"/>
      <c r="G100" s="1306"/>
      <c r="H100" s="1306"/>
      <c r="I100" s="1306"/>
      <c r="J100" s="1307"/>
      <c r="K100" s="256"/>
      <c r="L100" s="256"/>
      <c r="M100" s="256"/>
      <c r="N100" s="256"/>
      <c r="O100" s="481"/>
      <c r="P100" s="207"/>
      <c r="Q100" s="903"/>
    </row>
    <row r="101" spans="1:17" s="211" customFormat="1" ht="3" hidden="1" customHeight="1">
      <c r="A101" s="209"/>
      <c r="B101" s="210"/>
      <c r="C101" s="904"/>
      <c r="D101" s="256"/>
      <c r="E101" s="256"/>
      <c r="F101" s="256"/>
      <c r="G101" s="256"/>
      <c r="H101" s="256"/>
      <c r="I101" s="256"/>
      <c r="J101" s="256"/>
      <c r="K101" s="256"/>
      <c r="L101" s="256"/>
      <c r="M101" s="256"/>
      <c r="N101" s="256"/>
      <c r="O101" s="481"/>
      <c r="P101" s="207"/>
      <c r="Q101" s="903"/>
    </row>
    <row r="102" spans="1:17" s="910" customFormat="1" ht="11.25" hidden="1" customHeight="1">
      <c r="A102" s="905"/>
      <c r="B102" s="906"/>
      <c r="C102" s="252"/>
      <c r="D102" s="216"/>
      <c r="E102" s="907"/>
      <c r="F102" s="908" t="s">
        <v>568</v>
      </c>
      <c r="G102" s="907"/>
      <c r="H102" s="908" t="s">
        <v>240</v>
      </c>
      <c r="I102" s="907"/>
      <c r="J102" s="908" t="s">
        <v>241</v>
      </c>
      <c r="K102" s="114"/>
      <c r="L102" s="114"/>
      <c r="M102" s="114"/>
      <c r="N102" s="114"/>
      <c r="O102" s="481"/>
      <c r="P102" s="207"/>
      <c r="Q102" s="909"/>
    </row>
    <row r="103" spans="1:17" s="910" customFormat="1" ht="11.25" hidden="1" customHeight="1">
      <c r="A103" s="905"/>
      <c r="B103" s="906"/>
      <c r="C103" s="304" t="s">
        <v>561</v>
      </c>
      <c r="D103" s="891"/>
      <c r="E103" s="911"/>
      <c r="F103" s="912"/>
      <c r="G103" s="912"/>
      <c r="H103" s="912"/>
      <c r="I103" s="912"/>
      <c r="J103" s="912"/>
      <c r="K103" s="912"/>
      <c r="L103" s="912"/>
      <c r="M103" s="912"/>
      <c r="N103" s="912"/>
      <c r="O103" s="481"/>
      <c r="P103" s="207"/>
      <c r="Q103" s="909"/>
    </row>
    <row r="104" spans="1:17" s="910" customFormat="1" ht="10.5" hidden="1" customHeight="1">
      <c r="A104" s="905"/>
      <c r="B104" s="906"/>
      <c r="C104" s="149" t="s">
        <v>297</v>
      </c>
      <c r="D104" s="283"/>
      <c r="E104" s="913"/>
      <c r="F104" s="914" t="s">
        <v>9</v>
      </c>
      <c r="G104" s="914"/>
      <c r="H104" s="914" t="s">
        <v>9</v>
      </c>
      <c r="I104" s="914"/>
      <c r="J104" s="914" t="s">
        <v>9</v>
      </c>
      <c r="K104" s="914"/>
      <c r="L104" s="914"/>
      <c r="M104" s="914"/>
      <c r="N104" s="914"/>
      <c r="O104" s="481"/>
      <c r="P104" s="207"/>
      <c r="Q104" s="909"/>
    </row>
    <row r="105" spans="1:17" s="910" customFormat="1" ht="10.5" hidden="1" customHeight="1">
      <c r="A105" s="905"/>
      <c r="B105" s="906"/>
      <c r="C105" s="1302" t="s">
        <v>298</v>
      </c>
      <c r="D105" s="283"/>
      <c r="E105" s="913"/>
      <c r="F105" s="914" t="s">
        <v>9</v>
      </c>
      <c r="G105" s="914"/>
      <c r="H105" s="914" t="s">
        <v>9</v>
      </c>
      <c r="I105" s="914"/>
      <c r="J105" s="914" t="s">
        <v>9</v>
      </c>
      <c r="K105" s="914"/>
      <c r="L105" s="914"/>
      <c r="M105" s="914"/>
      <c r="N105" s="914"/>
      <c r="O105" s="481"/>
      <c r="P105" s="207"/>
      <c r="Q105" s="909"/>
    </row>
    <row r="106" spans="1:17" s="910" customFormat="1" ht="10.5" hidden="1" customHeight="1">
      <c r="A106" s="905"/>
      <c r="B106" s="906"/>
      <c r="C106" s="1417" t="s">
        <v>562</v>
      </c>
      <c r="D106" s="1417"/>
      <c r="E106" s="913"/>
      <c r="F106" s="914" t="s">
        <v>9</v>
      </c>
      <c r="G106" s="914"/>
      <c r="H106" s="914" t="s">
        <v>9</v>
      </c>
      <c r="I106" s="914"/>
      <c r="J106" s="914" t="s">
        <v>9</v>
      </c>
      <c r="K106" s="914"/>
      <c r="L106" s="914"/>
      <c r="M106" s="914"/>
      <c r="N106" s="914"/>
      <c r="O106" s="481"/>
      <c r="P106" s="207"/>
      <c r="Q106" s="909"/>
    </row>
    <row r="107" spans="1:17" s="910" customFormat="1" ht="2.25" hidden="1" customHeight="1">
      <c r="A107" s="905"/>
      <c r="B107" s="906"/>
      <c r="C107" s="283"/>
      <c r="D107" s="283"/>
      <c r="E107" s="913"/>
      <c r="F107" s="914"/>
      <c r="G107" s="914"/>
      <c r="H107" s="914" t="s">
        <v>9</v>
      </c>
      <c r="I107" s="914"/>
      <c r="J107" s="914"/>
      <c r="K107" s="914"/>
      <c r="L107" s="914"/>
      <c r="M107" s="914"/>
      <c r="N107" s="914"/>
      <c r="O107" s="481"/>
      <c r="P107" s="207"/>
      <c r="Q107" s="909"/>
    </row>
    <row r="108" spans="1:17" s="910" customFormat="1" ht="11.25" hidden="1" customHeight="1">
      <c r="A108" s="905"/>
      <c r="B108" s="906"/>
      <c r="C108" s="304" t="s">
        <v>563</v>
      </c>
      <c r="D108" s="900"/>
      <c r="E108" s="913"/>
      <c r="F108" s="914"/>
      <c r="G108" s="914"/>
      <c r="H108" s="914"/>
      <c r="I108" s="914"/>
      <c r="J108" s="914"/>
      <c r="K108" s="914"/>
      <c r="L108" s="914"/>
      <c r="M108" s="914"/>
      <c r="N108" s="914"/>
      <c r="O108" s="481"/>
      <c r="P108" s="207"/>
      <c r="Q108" s="909"/>
    </row>
    <row r="109" spans="1:17" s="910" customFormat="1" ht="10.5" hidden="1" customHeight="1">
      <c r="A109" s="905"/>
      <c r="B109" s="906"/>
      <c r="C109" s="149" t="s">
        <v>297</v>
      </c>
      <c r="D109" s="283"/>
      <c r="E109" s="913"/>
      <c r="F109" s="914" t="s">
        <v>9</v>
      </c>
      <c r="G109" s="914"/>
      <c r="H109" s="914" t="s">
        <v>9</v>
      </c>
      <c r="I109" s="914"/>
      <c r="J109" s="914" t="s">
        <v>9</v>
      </c>
      <c r="K109" s="914"/>
      <c r="L109" s="914"/>
      <c r="M109" s="914"/>
      <c r="N109" s="914"/>
      <c r="O109" s="481"/>
      <c r="P109" s="207"/>
      <c r="Q109" s="909"/>
    </row>
    <row r="110" spans="1:17" s="910" customFormat="1" ht="10.5" hidden="1" customHeight="1">
      <c r="A110" s="905"/>
      <c r="B110" s="906"/>
      <c r="C110" s="1302" t="s">
        <v>298</v>
      </c>
      <c r="D110" s="283"/>
      <c r="E110" s="913"/>
      <c r="F110" s="914" t="s">
        <v>9</v>
      </c>
      <c r="G110" s="914"/>
      <c r="H110" s="914" t="s">
        <v>9</v>
      </c>
      <c r="I110" s="914"/>
      <c r="J110" s="914" t="s">
        <v>9</v>
      </c>
      <c r="K110" s="914"/>
      <c r="L110" s="914"/>
      <c r="M110" s="914"/>
      <c r="N110" s="914"/>
      <c r="O110" s="481"/>
      <c r="P110" s="207"/>
      <c r="Q110" s="909"/>
    </row>
    <row r="111" spans="1:17" s="910" customFormat="1" ht="10.5" hidden="1" customHeight="1">
      <c r="A111" s="905"/>
      <c r="B111" s="906"/>
      <c r="C111" s="1417" t="s">
        <v>564</v>
      </c>
      <c r="D111" s="1417"/>
      <c r="E111" s="913"/>
      <c r="F111" s="914" t="s">
        <v>9</v>
      </c>
      <c r="G111" s="914"/>
      <c r="H111" s="914" t="s">
        <v>9</v>
      </c>
      <c r="I111" s="914"/>
      <c r="J111" s="914" t="s">
        <v>9</v>
      </c>
      <c r="K111" s="914"/>
      <c r="L111" s="914"/>
      <c r="M111" s="914"/>
      <c r="N111" s="914"/>
      <c r="O111" s="481"/>
      <c r="P111" s="207"/>
      <c r="Q111" s="909"/>
    </row>
    <row r="112" spans="1:17" s="910" customFormat="1" ht="3" hidden="1" customHeight="1">
      <c r="A112" s="905"/>
      <c r="B112" s="906"/>
      <c r="C112" s="283"/>
      <c r="D112" s="283"/>
      <c r="E112" s="913"/>
      <c r="F112" s="914"/>
      <c r="G112" s="914"/>
      <c r="H112" s="914"/>
      <c r="I112" s="914"/>
      <c r="J112" s="914"/>
      <c r="K112" s="914"/>
      <c r="L112" s="914"/>
      <c r="M112" s="914"/>
      <c r="N112" s="914"/>
      <c r="O112" s="481"/>
      <c r="P112" s="207"/>
      <c r="Q112" s="909"/>
    </row>
    <row r="113" spans="1:17" s="910" customFormat="1" ht="12" hidden="1" customHeight="1">
      <c r="A113" s="905"/>
      <c r="B113" s="906"/>
      <c r="C113" s="304" t="s">
        <v>569</v>
      </c>
      <c r="D113" s="900"/>
      <c r="E113" s="913"/>
      <c r="F113" s="914"/>
      <c r="G113" s="914"/>
      <c r="H113" s="914"/>
      <c r="I113" s="914"/>
      <c r="J113" s="914"/>
      <c r="K113" s="914"/>
      <c r="L113" s="914"/>
      <c r="M113" s="914"/>
      <c r="N113" s="914"/>
      <c r="O113" s="481"/>
      <c r="P113" s="207"/>
      <c r="Q113" s="909"/>
    </row>
    <row r="114" spans="1:17" s="910" customFormat="1" ht="10.5" hidden="1" customHeight="1">
      <c r="A114" s="905"/>
      <c r="B114" s="906"/>
      <c r="C114" s="149" t="s">
        <v>297</v>
      </c>
      <c r="D114" s="283"/>
      <c r="E114" s="111"/>
      <c r="F114" s="234" t="s">
        <v>9</v>
      </c>
      <c r="G114" s="234"/>
      <c r="H114" s="234" t="s">
        <v>9</v>
      </c>
      <c r="I114" s="234"/>
      <c r="J114" s="234" t="s">
        <v>9</v>
      </c>
      <c r="K114" s="234"/>
      <c r="L114" s="234"/>
      <c r="M114" s="234"/>
      <c r="N114" s="234"/>
      <c r="O114" s="481"/>
      <c r="P114" s="207"/>
      <c r="Q114" s="909"/>
    </row>
    <row r="115" spans="1:17" ht="10.5" hidden="1" customHeight="1">
      <c r="A115" s="205"/>
      <c r="B115" s="207"/>
      <c r="C115" s="1302" t="s">
        <v>298</v>
      </c>
      <c r="D115" s="283"/>
      <c r="E115" s="111"/>
      <c r="F115" s="234" t="s">
        <v>9</v>
      </c>
      <c r="G115" s="234"/>
      <c r="H115" s="234" t="s">
        <v>9</v>
      </c>
      <c r="I115" s="234"/>
      <c r="J115" s="234" t="s">
        <v>9</v>
      </c>
      <c r="K115" s="234"/>
      <c r="L115" s="234"/>
      <c r="M115" s="234"/>
      <c r="N115" s="234"/>
      <c r="O115" s="481"/>
      <c r="P115" s="207"/>
      <c r="Q115" s="759"/>
    </row>
    <row r="116" spans="1:17" ht="10.5" hidden="1" customHeight="1">
      <c r="A116" s="205"/>
      <c r="B116" s="207"/>
      <c r="C116" s="1417" t="s">
        <v>566</v>
      </c>
      <c r="D116" s="1417"/>
      <c r="E116" s="111"/>
      <c r="F116" s="234" t="s">
        <v>9</v>
      </c>
      <c r="G116" s="234"/>
      <c r="H116" s="234" t="s">
        <v>9</v>
      </c>
      <c r="I116" s="234"/>
      <c r="J116" s="234" t="s">
        <v>9</v>
      </c>
      <c r="K116" s="234"/>
      <c r="L116" s="234"/>
      <c r="M116" s="234"/>
      <c r="N116" s="234"/>
      <c r="O116" s="481"/>
      <c r="P116" s="207"/>
      <c r="Q116" s="759"/>
    </row>
    <row r="117" spans="1:17" ht="10.5" hidden="1" customHeight="1">
      <c r="A117" s="205"/>
      <c r="B117" s="207"/>
      <c r="C117" s="1302"/>
      <c r="D117" s="283"/>
      <c r="E117" s="111"/>
      <c r="F117" s="111"/>
      <c r="G117" s="111"/>
      <c r="H117" s="111"/>
      <c r="I117" s="111"/>
      <c r="J117" s="111"/>
      <c r="K117" s="111"/>
      <c r="L117" s="111"/>
      <c r="M117" s="111"/>
      <c r="N117" s="111"/>
      <c r="O117" s="481"/>
      <c r="P117" s="207"/>
      <c r="Q117" s="759"/>
    </row>
    <row r="118" spans="1:17" ht="10.5" hidden="1" customHeight="1">
      <c r="A118" s="205"/>
      <c r="B118" s="207"/>
      <c r="C118" s="1302"/>
      <c r="D118" s="283"/>
      <c r="E118" s="111"/>
      <c r="F118" s="111"/>
      <c r="G118" s="111"/>
      <c r="H118" s="111"/>
      <c r="I118" s="111"/>
      <c r="J118" s="111"/>
      <c r="K118" s="111"/>
      <c r="L118" s="111"/>
      <c r="M118" s="111"/>
      <c r="N118" s="111"/>
      <c r="O118" s="481"/>
      <c r="P118" s="207"/>
      <c r="Q118" s="759"/>
    </row>
    <row r="119" spans="1:17" ht="12.75" hidden="1" customHeight="1">
      <c r="A119" s="205"/>
      <c r="B119" s="207"/>
      <c r="C119" s="887" t="s">
        <v>228</v>
      </c>
      <c r="D119" s="888"/>
      <c r="E119" s="1306"/>
      <c r="F119" s="1306"/>
      <c r="G119" s="1306"/>
      <c r="H119" s="1306"/>
      <c r="I119" s="1306"/>
      <c r="J119" s="1306"/>
      <c r="K119" s="1306"/>
      <c r="L119" s="1306"/>
      <c r="M119" s="1306"/>
      <c r="N119" s="1307"/>
      <c r="O119" s="481"/>
      <c r="P119" s="207"/>
      <c r="Q119" s="759"/>
    </row>
    <row r="120" spans="1:17" ht="4.5" hidden="1" customHeight="1">
      <c r="A120" s="205"/>
      <c r="B120" s="207"/>
      <c r="C120" s="258"/>
      <c r="D120" s="257"/>
      <c r="E120" s="256"/>
      <c r="F120" s="256"/>
      <c r="G120" s="256"/>
      <c r="H120" s="256"/>
      <c r="I120" s="256"/>
      <c r="J120" s="256"/>
      <c r="K120" s="256"/>
      <c r="L120" s="256"/>
      <c r="M120" s="256"/>
      <c r="N120" s="256"/>
      <c r="O120" s="481"/>
      <c r="P120" s="207"/>
      <c r="Q120" s="759"/>
    </row>
    <row r="121" spans="1:17" ht="12" hidden="1" customHeight="1">
      <c r="A121" s="205"/>
      <c r="B121" s="207"/>
      <c r="C121" s="1302"/>
      <c r="D121" s="906"/>
      <c r="E121" s="111"/>
      <c r="F121" s="115">
        <v>2004</v>
      </c>
      <c r="G121" s="111"/>
      <c r="H121" s="115">
        <v>2005</v>
      </c>
      <c r="I121" s="111"/>
      <c r="J121" s="115">
        <v>2006</v>
      </c>
      <c r="K121" s="111"/>
      <c r="L121" s="115">
        <v>2007</v>
      </c>
      <c r="M121" s="111"/>
      <c r="N121" s="115">
        <v>2008</v>
      </c>
      <c r="O121" s="481"/>
      <c r="P121" s="207"/>
      <c r="Q121" s="759"/>
    </row>
    <row r="122" spans="1:17" ht="13.5" hidden="1" customHeight="1">
      <c r="A122" s="205"/>
      <c r="B122" s="207"/>
      <c r="C122" s="1302" t="s">
        <v>297</v>
      </c>
      <c r="D122" s="906"/>
      <c r="E122" s="111"/>
      <c r="F122" s="234">
        <v>51</v>
      </c>
      <c r="G122" s="234"/>
      <c r="H122" s="234">
        <v>68</v>
      </c>
      <c r="I122" s="234"/>
      <c r="J122" s="234">
        <v>53</v>
      </c>
      <c r="K122" s="234"/>
      <c r="L122" s="234">
        <v>15</v>
      </c>
      <c r="M122" s="234"/>
      <c r="N122" s="234">
        <v>36</v>
      </c>
      <c r="O122" s="481"/>
      <c r="P122" s="207"/>
      <c r="Q122" s="759"/>
    </row>
    <row r="123" spans="1:17" ht="12.75" hidden="1" customHeight="1">
      <c r="A123" s="205"/>
      <c r="B123" s="207"/>
      <c r="C123" s="1302" t="s">
        <v>298</v>
      </c>
      <c r="D123" s="207"/>
      <c r="E123" s="111"/>
      <c r="F123" s="234">
        <v>3492</v>
      </c>
      <c r="G123" s="234"/>
      <c r="H123" s="234">
        <v>5648</v>
      </c>
      <c r="I123" s="234"/>
      <c r="J123" s="234">
        <v>4077</v>
      </c>
      <c r="K123" s="234"/>
      <c r="L123" s="234">
        <v>453</v>
      </c>
      <c r="M123" s="234"/>
      <c r="N123" s="234">
        <v>2513</v>
      </c>
      <c r="O123" s="481"/>
      <c r="P123" s="207"/>
      <c r="Q123" s="759"/>
    </row>
    <row r="124" spans="1:17" ht="13.5" hidden="1" customHeight="1">
      <c r="A124" s="205"/>
      <c r="B124" s="207"/>
      <c r="C124" s="116"/>
      <c r="D124" s="1321" t="s">
        <v>570</v>
      </c>
      <c r="E124" s="111"/>
      <c r="F124" s="235">
        <v>420</v>
      </c>
      <c r="G124" s="234"/>
      <c r="H124" s="235">
        <v>1529</v>
      </c>
      <c r="I124" s="234"/>
      <c r="J124" s="235">
        <v>2183</v>
      </c>
      <c r="K124" s="234"/>
      <c r="L124" s="235">
        <v>34</v>
      </c>
      <c r="M124" s="234"/>
      <c r="N124" s="235">
        <v>169</v>
      </c>
      <c r="O124" s="481"/>
      <c r="P124" s="207"/>
      <c r="Q124" s="759"/>
    </row>
    <row r="125" spans="1:17" ht="12.75" hidden="1" customHeight="1">
      <c r="A125" s="205"/>
      <c r="B125" s="207"/>
      <c r="C125" s="116"/>
      <c r="D125" s="1321" t="s">
        <v>571</v>
      </c>
      <c r="E125" s="111"/>
      <c r="F125" s="235">
        <v>1052</v>
      </c>
      <c r="G125" s="234"/>
      <c r="H125" s="235">
        <v>1832</v>
      </c>
      <c r="I125" s="234"/>
      <c r="J125" s="235">
        <v>342</v>
      </c>
      <c r="K125" s="234"/>
      <c r="L125" s="235">
        <v>268</v>
      </c>
      <c r="M125" s="234"/>
      <c r="N125" s="235">
        <v>1043</v>
      </c>
      <c r="O125" s="481"/>
      <c r="P125" s="207"/>
      <c r="Q125" s="759"/>
    </row>
    <row r="126" spans="1:17" ht="14.25" hidden="1" customHeight="1">
      <c r="A126" s="205"/>
      <c r="B126" s="207"/>
      <c r="C126" s="116"/>
      <c r="D126" s="1321" t="s">
        <v>572</v>
      </c>
      <c r="E126" s="111"/>
      <c r="F126" s="235">
        <v>1472</v>
      </c>
      <c r="G126" s="234"/>
      <c r="H126" s="235">
        <v>2447</v>
      </c>
      <c r="I126" s="234"/>
      <c r="J126" s="235">
        <v>2525</v>
      </c>
      <c r="K126" s="234"/>
      <c r="L126" s="235">
        <v>302</v>
      </c>
      <c r="M126" s="234"/>
      <c r="N126" s="235">
        <v>1212</v>
      </c>
      <c r="O126" s="481"/>
      <c r="P126" s="207"/>
      <c r="Q126" s="759"/>
    </row>
    <row r="127" spans="1:17" ht="2.25" hidden="1" customHeight="1">
      <c r="A127" s="205"/>
      <c r="B127" s="207"/>
      <c r="C127" s="1302"/>
      <c r="D127" s="1302"/>
      <c r="E127" s="111"/>
      <c r="F127" s="347"/>
      <c r="G127" s="347"/>
      <c r="H127" s="347"/>
      <c r="I127" s="347"/>
      <c r="J127" s="347"/>
      <c r="K127" s="347"/>
      <c r="L127" s="347"/>
      <c r="M127" s="347"/>
      <c r="N127" s="347"/>
      <c r="O127" s="481"/>
      <c r="P127" s="207"/>
      <c r="Q127" s="759"/>
    </row>
    <row r="128" spans="1:17" ht="25.5" hidden="1" customHeight="1">
      <c r="A128" s="205"/>
      <c r="B128" s="207"/>
      <c r="C128" s="1302"/>
      <c r="D128" s="1429" t="s">
        <v>573</v>
      </c>
      <c r="E128" s="1429"/>
      <c r="F128" s="1429"/>
      <c r="G128" s="1429"/>
      <c r="H128" s="1429"/>
      <c r="I128" s="1429"/>
      <c r="J128" s="1429"/>
      <c r="K128" s="1429"/>
      <c r="L128" s="1429"/>
      <c r="M128" s="1429"/>
      <c r="N128" s="1429"/>
      <c r="O128" s="481"/>
      <c r="P128" s="207"/>
      <c r="Q128" s="759"/>
    </row>
    <row r="129" spans="1:17" s="249" customFormat="1" ht="9.75" customHeight="1">
      <c r="A129" s="247"/>
      <c r="B129" s="248"/>
      <c r="C129" s="1430" t="s">
        <v>308</v>
      </c>
      <c r="D129" s="1431"/>
      <c r="E129" s="1431"/>
      <c r="F129" s="1431"/>
      <c r="G129" s="1431"/>
      <c r="H129" s="1431"/>
      <c r="I129" s="1431"/>
      <c r="J129" s="1431"/>
      <c r="K129" s="1431"/>
      <c r="L129" s="1431"/>
      <c r="M129" s="1431"/>
      <c r="N129" s="1431"/>
      <c r="O129" s="481"/>
      <c r="P129" s="248"/>
      <c r="Q129" s="255"/>
    </row>
    <row r="130" spans="1:17" ht="12" customHeight="1">
      <c r="A130" s="205"/>
      <c r="B130" s="207"/>
      <c r="C130" s="244" t="s">
        <v>309</v>
      </c>
      <c r="D130" s="1302"/>
      <c r="E130" s="111"/>
      <c r="F130" s="489" t="s">
        <v>130</v>
      </c>
      <c r="G130" s="1303"/>
      <c r="H130" s="1303"/>
      <c r="I130" s="1303"/>
      <c r="J130" s="1303"/>
      <c r="K130" s="1303"/>
      <c r="L130" s="254"/>
      <c r="M130" s="254"/>
      <c r="N130" s="254"/>
      <c r="O130" s="481"/>
      <c r="P130" s="207"/>
      <c r="Q130" s="759"/>
    </row>
    <row r="131" spans="1:17" ht="17.25" customHeight="1">
      <c r="A131" s="205"/>
      <c r="B131" s="207"/>
      <c r="C131" s="1428" t="s">
        <v>574</v>
      </c>
      <c r="D131" s="1428"/>
      <c r="E131" s="1428"/>
      <c r="F131" s="1428"/>
      <c r="G131" s="1428"/>
      <c r="H131" s="1428"/>
      <c r="I131" s="1428"/>
      <c r="J131" s="1428"/>
      <c r="K131" s="1428"/>
      <c r="L131" s="1428"/>
      <c r="M131" s="1428"/>
      <c r="N131" s="1428"/>
      <c r="O131" s="481"/>
      <c r="P131" s="207"/>
      <c r="Q131" s="759"/>
    </row>
    <row r="132" spans="1:17" ht="13.5" customHeight="1">
      <c r="A132" s="205"/>
      <c r="B132" s="207"/>
      <c r="C132" s="1313"/>
      <c r="D132" s="207"/>
      <c r="E132" s="253"/>
      <c r="F132" s="275"/>
      <c r="G132" s="275"/>
      <c r="H132" s="1855" t="s">
        <v>542</v>
      </c>
      <c r="I132" s="1855"/>
      <c r="J132" s="1855"/>
      <c r="K132" s="1855"/>
      <c r="L132" s="1855"/>
      <c r="M132" s="1855"/>
      <c r="N132" s="1855"/>
      <c r="O132" s="915">
        <v>9</v>
      </c>
      <c r="P132" s="207"/>
      <c r="Q132" s="759"/>
    </row>
    <row r="133" spans="1:17" ht="15" customHeight="1">
      <c r="B133" s="1313"/>
    </row>
    <row r="134" spans="1:17">
      <c r="B134" s="1313"/>
      <c r="D134" s="206" t="s">
        <v>35</v>
      </c>
    </row>
    <row r="135" spans="1:17">
      <c r="B135" s="1313"/>
    </row>
    <row r="136" spans="1:17">
      <c r="B136" s="1313"/>
    </row>
    <row r="137" spans="1:17">
      <c r="B137" s="1313"/>
    </row>
    <row r="138" spans="1:17">
      <c r="B138" s="1313"/>
    </row>
    <row r="143" spans="1:17" ht="8.25" customHeight="1"/>
    <row r="145" spans="15:15" ht="9" customHeight="1">
      <c r="O145" s="226"/>
    </row>
    <row r="146" spans="15:15" ht="8.25" customHeight="1">
      <c r="O146" s="1294"/>
    </row>
    <row r="147" spans="15:15" ht="9.75" customHeight="1"/>
  </sheetData>
  <mergeCells count="20">
    <mergeCell ref="C131:N131"/>
    <mergeCell ref="H132:N132"/>
    <mergeCell ref="C98:D98"/>
    <mergeCell ref="C106:D106"/>
    <mergeCell ref="C111:D111"/>
    <mergeCell ref="C116:D116"/>
    <mergeCell ref="D128:N128"/>
    <mergeCell ref="C129:N129"/>
    <mergeCell ref="R67:T67"/>
    <mergeCell ref="C70:D70"/>
    <mergeCell ref="J81:N81"/>
    <mergeCell ref="F83:L83"/>
    <mergeCell ref="C88:D88"/>
    <mergeCell ref="C93:D93"/>
    <mergeCell ref="B1:D1"/>
    <mergeCell ref="C5:D6"/>
    <mergeCell ref="F6:L6"/>
    <mergeCell ref="C7:D7"/>
    <mergeCell ref="C33:D33"/>
    <mergeCell ref="D67:J6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tabColor theme="5"/>
  </sheetPr>
  <dimension ref="A1:AF106"/>
  <sheetViews>
    <sheetView showRuler="0" zoomScaleNormal="100" workbookViewId="0"/>
  </sheetViews>
  <sheetFormatPr defaultRowHeight="12.75"/>
  <cols>
    <col min="1" max="1" width="1" style="1230" customWidth="1"/>
    <col min="2" max="2" width="2.5703125" style="1230" customWidth="1"/>
    <col min="3" max="3" width="1" style="1230" customWidth="1"/>
    <col min="4" max="4" width="28.42578125" style="1230" customWidth="1"/>
    <col min="5" max="5" width="0.28515625" style="1230" customWidth="1"/>
    <col min="6" max="6" width="4.85546875" style="1230" customWidth="1"/>
    <col min="7" max="7" width="0.28515625" style="1230" customWidth="1"/>
    <col min="8" max="8" width="4.85546875" style="1230" customWidth="1"/>
    <col min="9" max="9" width="0.28515625" style="1230" customWidth="1"/>
    <col min="10" max="10" width="4.85546875" style="1230" customWidth="1"/>
    <col min="11" max="11" width="0.28515625" style="1230" customWidth="1"/>
    <col min="12" max="12" width="4.85546875" style="1230" customWidth="1"/>
    <col min="13" max="13" width="0.42578125" style="1230" customWidth="1"/>
    <col min="14" max="14" width="4.85546875" style="1230" customWidth="1"/>
    <col min="15" max="15" width="0.28515625" style="1230" customWidth="1"/>
    <col min="16" max="16" width="4.85546875" style="1230" customWidth="1"/>
    <col min="17" max="17" width="0.28515625" style="1230" customWidth="1"/>
    <col min="18" max="18" width="4.85546875" style="1230" customWidth="1"/>
    <col min="19" max="19" width="0.28515625" style="1230" customWidth="1"/>
    <col min="20" max="20" width="4.85546875" style="1230" customWidth="1"/>
    <col min="21" max="21" width="0.28515625" style="1230" customWidth="1"/>
    <col min="22" max="22" width="4.85546875" style="1230" customWidth="1"/>
    <col min="23" max="23" width="0.28515625" style="1230" customWidth="1"/>
    <col min="24" max="24" width="4.85546875" style="1230" customWidth="1"/>
    <col min="25" max="25" width="0.28515625" style="1230" customWidth="1"/>
    <col min="26" max="26" width="4.85546875" style="1230" customWidth="1"/>
    <col min="27" max="27" width="0.28515625" style="1230" customWidth="1"/>
    <col min="28" max="28" width="4.85546875" style="1230" customWidth="1"/>
    <col min="29" max="29" width="0.28515625" style="1230" customWidth="1"/>
    <col min="30" max="30" width="4.85546875" style="1230" customWidth="1"/>
    <col min="31" max="31" width="2.5703125" style="1230" customWidth="1"/>
    <col min="32" max="32" width="1" style="1230" customWidth="1"/>
    <col min="33" max="16384" width="9.140625" style="1230"/>
  </cols>
  <sheetData>
    <row r="1" spans="1:32" ht="13.5" customHeight="1">
      <c r="A1" s="1224"/>
      <c r="B1" s="1236"/>
      <c r="C1" s="1236"/>
      <c r="D1" s="1857" t="s">
        <v>522</v>
      </c>
      <c r="E1" s="1857"/>
      <c r="F1" s="1857"/>
      <c r="G1" s="1857"/>
      <c r="H1" s="1857"/>
      <c r="I1" s="1857"/>
      <c r="J1" s="1857"/>
      <c r="K1" s="1857"/>
      <c r="L1" s="1857"/>
      <c r="M1" s="1857"/>
      <c r="N1" s="1857"/>
      <c r="O1" s="1857"/>
      <c r="P1" s="1857"/>
      <c r="Q1" s="1857"/>
      <c r="R1" s="1857"/>
      <c r="S1" s="1857"/>
      <c r="T1" s="1857"/>
      <c r="U1" s="1857"/>
      <c r="V1" s="1857"/>
      <c r="W1" s="1857"/>
      <c r="X1" s="1857"/>
      <c r="Y1" s="1857"/>
      <c r="Z1" s="1857"/>
      <c r="AA1" s="1857"/>
      <c r="AB1" s="1857"/>
      <c r="AC1" s="1857"/>
      <c r="AD1" s="1857"/>
      <c r="AE1" s="1857"/>
      <c r="AF1" s="1224"/>
    </row>
    <row r="2" spans="1:32" ht="6" customHeight="1">
      <c r="A2" s="1224"/>
      <c r="B2" s="1858"/>
      <c r="C2" s="1859"/>
      <c r="D2" s="1539"/>
      <c r="E2" s="1236"/>
      <c r="F2" s="1236"/>
      <c r="G2" s="1236"/>
      <c r="H2" s="1236"/>
      <c r="I2" s="1236"/>
      <c r="J2" s="1236"/>
      <c r="K2" s="1236"/>
      <c r="L2" s="1236"/>
      <c r="M2" s="1236"/>
      <c r="N2" s="1236"/>
      <c r="O2" s="1236"/>
      <c r="P2" s="1236"/>
      <c r="Q2" s="1236"/>
      <c r="R2" s="1236"/>
      <c r="S2" s="1236"/>
      <c r="T2" s="1236"/>
      <c r="U2" s="1236"/>
      <c r="V2" s="1236"/>
      <c r="W2" s="1236"/>
      <c r="X2" s="1236"/>
      <c r="Y2" s="1236"/>
      <c r="Z2" s="1236"/>
      <c r="AA2" s="1236"/>
      <c r="AB2" s="1236"/>
      <c r="AC2" s="1236"/>
      <c r="AD2" s="1236"/>
      <c r="AE2" s="1236"/>
      <c r="AF2" s="1224"/>
    </row>
    <row r="3" spans="1:32" ht="13.5" customHeight="1" thickBot="1">
      <c r="A3" s="1224"/>
      <c r="B3" s="1860"/>
      <c r="C3" s="1236"/>
      <c r="D3" s="1236"/>
      <c r="E3" s="1236"/>
      <c r="F3" s="1237"/>
      <c r="G3" s="1237"/>
      <c r="H3" s="1237"/>
      <c r="I3" s="1237"/>
      <c r="J3" s="1237"/>
      <c r="K3" s="1237"/>
      <c r="L3" s="1237"/>
      <c r="M3" s="1237"/>
      <c r="N3" s="1861"/>
      <c r="O3" s="1237"/>
      <c r="P3" s="1237"/>
      <c r="Q3" s="1237"/>
      <c r="R3" s="1237"/>
      <c r="S3" s="1237"/>
      <c r="T3" s="1237"/>
      <c r="U3" s="1237"/>
      <c r="V3" s="1237"/>
      <c r="W3" s="1237"/>
      <c r="X3" s="1237"/>
      <c r="Y3" s="1237"/>
      <c r="Z3" s="1237"/>
      <c r="AA3" s="1237"/>
      <c r="AB3" s="1237"/>
      <c r="AC3" s="1237"/>
      <c r="AD3" s="1237" t="s">
        <v>82</v>
      </c>
      <c r="AE3" s="1236"/>
      <c r="AF3" s="1224"/>
    </row>
    <row r="4" spans="1:32" s="1241" customFormat="1" ht="13.5" customHeight="1" thickBot="1">
      <c r="A4" s="1239"/>
      <c r="B4" s="1862"/>
      <c r="C4" s="1814" t="s">
        <v>266</v>
      </c>
      <c r="D4" s="1815"/>
      <c r="E4" s="1815"/>
      <c r="F4" s="1815"/>
      <c r="G4" s="1815"/>
      <c r="H4" s="1815"/>
      <c r="I4" s="1815"/>
      <c r="J4" s="1815"/>
      <c r="K4" s="1815"/>
      <c r="L4" s="1815"/>
      <c r="M4" s="1815"/>
      <c r="N4" s="1815"/>
      <c r="O4" s="1815"/>
      <c r="P4" s="1815"/>
      <c r="Q4" s="1815"/>
      <c r="R4" s="1815"/>
      <c r="S4" s="1815"/>
      <c r="T4" s="1815"/>
      <c r="U4" s="1815"/>
      <c r="V4" s="1815"/>
      <c r="W4" s="1815"/>
      <c r="X4" s="1815"/>
      <c r="Y4" s="1815"/>
      <c r="Z4" s="1815"/>
      <c r="AA4" s="1815"/>
      <c r="AB4" s="1815"/>
      <c r="AC4" s="1815"/>
      <c r="AD4" s="1816"/>
      <c r="AE4" s="1236"/>
      <c r="AF4" s="1239"/>
    </row>
    <row r="5" spans="1:32" ht="4.5" customHeight="1">
      <c r="A5" s="1224"/>
      <c r="B5" s="1860"/>
      <c r="C5" s="1543" t="s">
        <v>87</v>
      </c>
      <c r="D5" s="1543"/>
      <c r="E5" s="1817"/>
      <c r="F5" s="1863"/>
      <c r="G5" s="1863"/>
      <c r="H5" s="1863"/>
      <c r="I5" s="1863"/>
      <c r="J5" s="1863"/>
      <c r="K5" s="1863"/>
      <c r="L5" s="1863"/>
      <c r="M5" s="1863"/>
      <c r="N5" s="1863"/>
      <c r="O5" s="1863"/>
      <c r="P5" s="1863"/>
      <c r="Q5" s="1863"/>
      <c r="R5" s="1863"/>
      <c r="S5" s="1863"/>
      <c r="T5" s="1863"/>
      <c r="U5" s="1863"/>
      <c r="V5" s="1863"/>
      <c r="W5" s="1863"/>
      <c r="X5" s="1863"/>
      <c r="Y5" s="1817"/>
      <c r="Z5" s="1817"/>
      <c r="AA5" s="1817"/>
      <c r="AB5" s="1817"/>
      <c r="AC5" s="1817"/>
      <c r="AD5" s="1817"/>
      <c r="AE5" s="1236"/>
      <c r="AF5" s="1224"/>
    </row>
    <row r="6" spans="1:32" ht="12" customHeight="1">
      <c r="A6" s="1224"/>
      <c r="B6" s="1860"/>
      <c r="C6" s="1543"/>
      <c r="D6" s="1543"/>
      <c r="E6" s="1245"/>
      <c r="F6" s="1864">
        <v>2012</v>
      </c>
      <c r="G6" s="1864"/>
      <c r="H6" s="1864"/>
      <c r="I6" s="1864"/>
      <c r="J6" s="1864"/>
      <c r="K6" s="1864"/>
      <c r="L6" s="1864"/>
      <c r="M6" s="1864"/>
      <c r="N6" s="1864"/>
      <c r="O6" s="1864"/>
      <c r="P6" s="1864"/>
      <c r="Q6" s="1864"/>
      <c r="R6" s="1864"/>
      <c r="S6" s="1864"/>
      <c r="T6" s="1864"/>
      <c r="U6" s="1864"/>
      <c r="V6" s="1864"/>
      <c r="W6" s="1864"/>
      <c r="X6" s="1864"/>
      <c r="Y6" s="1865"/>
      <c r="Z6" s="1864">
        <v>2013</v>
      </c>
      <c r="AA6" s="1864"/>
      <c r="AB6" s="1864"/>
      <c r="AC6" s="1864"/>
      <c r="AD6" s="1864"/>
      <c r="AE6" s="1236"/>
      <c r="AF6" s="1224"/>
    </row>
    <row r="7" spans="1:32">
      <c r="A7" s="1224"/>
      <c r="B7" s="1860"/>
      <c r="C7" s="1242"/>
      <c r="D7" s="1242"/>
      <c r="E7" s="16"/>
      <c r="F7" s="1247" t="s">
        <v>127</v>
      </c>
      <c r="G7" s="1245"/>
      <c r="H7" s="1247" t="s">
        <v>126</v>
      </c>
      <c r="I7" s="1245"/>
      <c r="J7" s="1247" t="s">
        <v>125</v>
      </c>
      <c r="K7" s="1245"/>
      <c r="L7" s="1247" t="s">
        <v>124</v>
      </c>
      <c r="M7" s="1245"/>
      <c r="N7" s="1818" t="s">
        <v>123</v>
      </c>
      <c r="O7" s="1245"/>
      <c r="P7" s="1818" t="s">
        <v>122</v>
      </c>
      <c r="Q7" s="1245"/>
      <c r="R7" s="1818" t="s">
        <v>121</v>
      </c>
      <c r="S7" s="1245"/>
      <c r="T7" s="1818" t="s">
        <v>120</v>
      </c>
      <c r="U7" s="1245"/>
      <c r="V7" s="1818" t="s">
        <v>119</v>
      </c>
      <c r="W7" s="1245"/>
      <c r="X7" s="1818" t="s">
        <v>118</v>
      </c>
      <c r="Y7" s="1245"/>
      <c r="Z7" s="1818" t="s">
        <v>117</v>
      </c>
      <c r="AA7" s="1245"/>
      <c r="AB7" s="1818" t="s">
        <v>128</v>
      </c>
      <c r="AC7" s="1245"/>
      <c r="AD7" s="1818" t="s">
        <v>127</v>
      </c>
      <c r="AE7" s="1817"/>
      <c r="AF7" s="1224"/>
    </row>
    <row r="8" spans="1:32" ht="3" customHeight="1">
      <c r="A8" s="1224"/>
      <c r="B8" s="1860"/>
      <c r="C8" s="1242"/>
      <c r="D8" s="1242"/>
      <c r="E8" s="16"/>
      <c r="F8" s="1236"/>
      <c r="G8" s="1236"/>
      <c r="H8" s="1236"/>
      <c r="I8" s="1236"/>
      <c r="J8" s="1236"/>
      <c r="K8" s="1236"/>
      <c r="L8" s="1236"/>
      <c r="M8" s="1236"/>
      <c r="N8" s="1819"/>
      <c r="O8" s="1236"/>
      <c r="P8" s="1819"/>
      <c r="Q8" s="1236"/>
      <c r="R8" s="1819"/>
      <c r="S8" s="1236"/>
      <c r="T8" s="1819"/>
      <c r="U8" s="1236"/>
      <c r="V8" s="1819"/>
      <c r="W8" s="1236"/>
      <c r="X8" s="1819"/>
      <c r="Y8" s="1236"/>
      <c r="Z8" s="1819"/>
      <c r="AA8" s="1236"/>
      <c r="AB8" s="1819"/>
      <c r="AC8" s="1236"/>
      <c r="AD8" s="1819"/>
      <c r="AE8" s="1817"/>
      <c r="AF8" s="1224"/>
    </row>
    <row r="9" spans="1:32" s="1825" customFormat="1" ht="12" customHeight="1">
      <c r="A9" s="1820"/>
      <c r="B9" s="1866"/>
      <c r="C9" s="1822" t="s">
        <v>77</v>
      </c>
      <c r="D9" s="1822"/>
      <c r="E9" s="1867"/>
      <c r="F9" s="1868">
        <v>65429</v>
      </c>
      <c r="G9" s="1868"/>
      <c r="H9" s="1868">
        <v>52960</v>
      </c>
      <c r="I9" s="1868"/>
      <c r="J9" s="1868">
        <v>56835</v>
      </c>
      <c r="K9" s="1868"/>
      <c r="L9" s="1868">
        <v>56165</v>
      </c>
      <c r="M9" s="1868"/>
      <c r="N9" s="1869">
        <v>62167</v>
      </c>
      <c r="O9" s="1868"/>
      <c r="P9" s="1869">
        <v>60440</v>
      </c>
      <c r="Q9" s="1868"/>
      <c r="R9" s="1869">
        <v>74788</v>
      </c>
      <c r="S9" s="1868"/>
      <c r="T9" s="1869">
        <v>75742</v>
      </c>
      <c r="U9" s="1868"/>
      <c r="V9" s="1869">
        <v>69871</v>
      </c>
      <c r="W9" s="1868"/>
      <c r="X9" s="1869">
        <v>54196</v>
      </c>
      <c r="Y9" s="1868"/>
      <c r="Z9" s="1869">
        <v>74521</v>
      </c>
      <c r="AA9" s="1868"/>
      <c r="AB9" s="1869">
        <v>57112</v>
      </c>
      <c r="AC9" s="1868"/>
      <c r="AD9" s="1869">
        <v>63494</v>
      </c>
      <c r="AE9" s="1870"/>
      <c r="AF9" s="1820"/>
    </row>
    <row r="10" spans="1:32" s="1274" customFormat="1" ht="11.25" customHeight="1">
      <c r="A10" s="1269"/>
      <c r="B10" s="1871"/>
      <c r="C10" s="1872"/>
      <c r="D10" s="1836" t="s">
        <v>237</v>
      </c>
      <c r="E10" s="227"/>
      <c r="F10" s="228">
        <v>22596</v>
      </c>
      <c r="G10" s="1873"/>
      <c r="H10" s="228">
        <v>17821</v>
      </c>
      <c r="I10" s="1873"/>
      <c r="J10" s="228">
        <v>19786</v>
      </c>
      <c r="K10" s="1873"/>
      <c r="L10" s="228">
        <v>19827</v>
      </c>
      <c r="M10" s="1873"/>
      <c r="N10" s="250">
        <v>21784</v>
      </c>
      <c r="O10" s="1873"/>
      <c r="P10" s="250">
        <v>21123</v>
      </c>
      <c r="Q10" s="1873"/>
      <c r="R10" s="250">
        <v>26585</v>
      </c>
      <c r="S10" s="1873"/>
      <c r="T10" s="250">
        <v>25395</v>
      </c>
      <c r="U10" s="1873"/>
      <c r="V10" s="250">
        <v>23124</v>
      </c>
      <c r="W10" s="1873"/>
      <c r="X10" s="250">
        <v>18619</v>
      </c>
      <c r="Y10" s="1873"/>
      <c r="Z10" s="250">
        <v>24870</v>
      </c>
      <c r="AA10" s="1873"/>
      <c r="AB10" s="250">
        <v>19826</v>
      </c>
      <c r="AC10" s="1873"/>
      <c r="AD10" s="250">
        <v>21755</v>
      </c>
      <c r="AE10" s="1874"/>
      <c r="AF10" s="1269"/>
    </row>
    <row r="11" spans="1:32" s="1274" customFormat="1" ht="11.25" customHeight="1">
      <c r="A11" s="1269"/>
      <c r="B11" s="1871"/>
      <c r="C11" s="1872"/>
      <c r="D11" s="1836" t="s">
        <v>238</v>
      </c>
      <c r="E11" s="227"/>
      <c r="F11" s="228">
        <v>13007</v>
      </c>
      <c r="G11" s="1873"/>
      <c r="H11" s="228">
        <v>11124</v>
      </c>
      <c r="I11" s="1873"/>
      <c r="J11" s="228">
        <v>11586</v>
      </c>
      <c r="K11" s="1873"/>
      <c r="L11" s="228">
        <v>11771</v>
      </c>
      <c r="M11" s="1873"/>
      <c r="N11" s="250">
        <v>12973</v>
      </c>
      <c r="O11" s="1873"/>
      <c r="P11" s="250">
        <v>13101</v>
      </c>
      <c r="Q11" s="1873"/>
      <c r="R11" s="250">
        <v>16218</v>
      </c>
      <c r="S11" s="1873"/>
      <c r="T11" s="250">
        <v>15577</v>
      </c>
      <c r="U11" s="1873"/>
      <c r="V11" s="250">
        <v>14033</v>
      </c>
      <c r="W11" s="1873"/>
      <c r="X11" s="250">
        <v>11060</v>
      </c>
      <c r="Y11" s="1873"/>
      <c r="Z11" s="250">
        <v>15261</v>
      </c>
      <c r="AA11" s="1873"/>
      <c r="AB11" s="250">
        <v>11427</v>
      </c>
      <c r="AC11" s="1873"/>
      <c r="AD11" s="250">
        <v>12806</v>
      </c>
      <c r="AE11" s="1874"/>
      <c r="AF11" s="1269"/>
    </row>
    <row r="12" spans="1:32" s="1274" customFormat="1" ht="11.25" customHeight="1">
      <c r="A12" s="1269"/>
      <c r="B12" s="1871"/>
      <c r="C12" s="1872"/>
      <c r="D12" s="1836" t="s">
        <v>239</v>
      </c>
      <c r="E12" s="227"/>
      <c r="F12" s="228">
        <v>17424</v>
      </c>
      <c r="G12" s="1873"/>
      <c r="H12" s="228">
        <v>14414</v>
      </c>
      <c r="I12" s="1873"/>
      <c r="J12" s="228">
        <v>15559</v>
      </c>
      <c r="K12" s="1873"/>
      <c r="L12" s="228">
        <v>14604</v>
      </c>
      <c r="M12" s="1873"/>
      <c r="N12" s="250">
        <v>15454</v>
      </c>
      <c r="O12" s="1873"/>
      <c r="P12" s="250">
        <v>15695</v>
      </c>
      <c r="Q12" s="1873"/>
      <c r="R12" s="250">
        <v>18489</v>
      </c>
      <c r="S12" s="1873"/>
      <c r="T12" s="250">
        <v>18142</v>
      </c>
      <c r="U12" s="1873"/>
      <c r="V12" s="250">
        <v>16257</v>
      </c>
      <c r="W12" s="1873"/>
      <c r="X12" s="250">
        <v>13473</v>
      </c>
      <c r="Y12" s="1873"/>
      <c r="Z12" s="250">
        <v>19689</v>
      </c>
      <c r="AA12" s="1873"/>
      <c r="AB12" s="250">
        <v>15297</v>
      </c>
      <c r="AC12" s="1873"/>
      <c r="AD12" s="250">
        <v>18142</v>
      </c>
      <c r="AE12" s="1874"/>
      <c r="AF12" s="1269"/>
    </row>
    <row r="13" spans="1:32" s="1274" customFormat="1" ht="11.25" customHeight="1">
      <c r="A13" s="1269"/>
      <c r="B13" s="1871"/>
      <c r="C13" s="1872"/>
      <c r="D13" s="1836" t="s">
        <v>240</v>
      </c>
      <c r="E13" s="227"/>
      <c r="F13" s="228">
        <v>5586</v>
      </c>
      <c r="G13" s="1873"/>
      <c r="H13" s="228">
        <v>4449</v>
      </c>
      <c r="I13" s="1873"/>
      <c r="J13" s="228">
        <v>4534</v>
      </c>
      <c r="K13" s="1873"/>
      <c r="L13" s="228">
        <v>4850</v>
      </c>
      <c r="M13" s="1873"/>
      <c r="N13" s="250">
        <v>6340</v>
      </c>
      <c r="O13" s="1873"/>
      <c r="P13" s="250">
        <v>5293</v>
      </c>
      <c r="Q13" s="1873"/>
      <c r="R13" s="250">
        <v>6396</v>
      </c>
      <c r="S13" s="1873"/>
      <c r="T13" s="250">
        <v>7422</v>
      </c>
      <c r="U13" s="1873"/>
      <c r="V13" s="250">
        <v>5797</v>
      </c>
      <c r="W13" s="1873"/>
      <c r="X13" s="250">
        <v>4687</v>
      </c>
      <c r="Y13" s="1873"/>
      <c r="Z13" s="250">
        <v>6583</v>
      </c>
      <c r="AA13" s="1873"/>
      <c r="AB13" s="250">
        <v>4794</v>
      </c>
      <c r="AC13" s="1873"/>
      <c r="AD13" s="250">
        <v>5181</v>
      </c>
      <c r="AE13" s="1874"/>
      <c r="AF13" s="1269"/>
    </row>
    <row r="14" spans="1:32" s="1274" customFormat="1" ht="11.25" customHeight="1">
      <c r="A14" s="1269"/>
      <c r="B14" s="1871"/>
      <c r="C14" s="1872"/>
      <c r="D14" s="1836" t="s">
        <v>241</v>
      </c>
      <c r="E14" s="227"/>
      <c r="F14" s="228">
        <v>3698</v>
      </c>
      <c r="G14" s="1873"/>
      <c r="H14" s="228">
        <v>2882</v>
      </c>
      <c r="I14" s="1873"/>
      <c r="J14" s="228">
        <v>3061</v>
      </c>
      <c r="K14" s="1873"/>
      <c r="L14" s="228">
        <v>2904</v>
      </c>
      <c r="M14" s="1873"/>
      <c r="N14" s="250">
        <v>3022</v>
      </c>
      <c r="O14" s="1873"/>
      <c r="P14" s="250">
        <v>2781</v>
      </c>
      <c r="Q14" s="1873"/>
      <c r="R14" s="250">
        <v>4187</v>
      </c>
      <c r="S14" s="1873"/>
      <c r="T14" s="250">
        <v>5792</v>
      </c>
      <c r="U14" s="1873"/>
      <c r="V14" s="250">
        <v>7641</v>
      </c>
      <c r="W14" s="1873"/>
      <c r="X14" s="250">
        <v>4198</v>
      </c>
      <c r="Y14" s="1873"/>
      <c r="Z14" s="250">
        <v>4718</v>
      </c>
      <c r="AA14" s="1873"/>
      <c r="AB14" s="250">
        <v>3284</v>
      </c>
      <c r="AC14" s="1873"/>
      <c r="AD14" s="250">
        <v>3137</v>
      </c>
      <c r="AE14" s="1874"/>
      <c r="AF14" s="1269"/>
    </row>
    <row r="15" spans="1:32" s="1274" customFormat="1" ht="11.25" customHeight="1">
      <c r="A15" s="1269"/>
      <c r="B15" s="1871"/>
      <c r="C15" s="1872"/>
      <c r="D15" s="1836" t="s">
        <v>167</v>
      </c>
      <c r="E15" s="227"/>
      <c r="F15" s="228">
        <v>1411</v>
      </c>
      <c r="G15" s="1873"/>
      <c r="H15" s="228">
        <v>1188</v>
      </c>
      <c r="I15" s="1873"/>
      <c r="J15" s="228">
        <v>1085</v>
      </c>
      <c r="K15" s="1873"/>
      <c r="L15" s="228">
        <v>1020</v>
      </c>
      <c r="M15" s="1873"/>
      <c r="N15" s="250">
        <v>1098</v>
      </c>
      <c r="O15" s="1873"/>
      <c r="P15" s="250">
        <v>1045</v>
      </c>
      <c r="Q15" s="1873"/>
      <c r="R15" s="250">
        <v>1384</v>
      </c>
      <c r="S15" s="1873"/>
      <c r="T15" s="250">
        <v>1840</v>
      </c>
      <c r="U15" s="1873"/>
      <c r="V15" s="250">
        <v>1469</v>
      </c>
      <c r="W15" s="1873"/>
      <c r="X15" s="250">
        <v>1172</v>
      </c>
      <c r="Y15" s="1873"/>
      <c r="Z15" s="250">
        <v>1816</v>
      </c>
      <c r="AA15" s="1873"/>
      <c r="AB15" s="250">
        <v>1273</v>
      </c>
      <c r="AC15" s="1873"/>
      <c r="AD15" s="250">
        <v>1330</v>
      </c>
      <c r="AE15" s="1874"/>
      <c r="AF15" s="1269"/>
    </row>
    <row r="16" spans="1:32" s="1274" customFormat="1" ht="11.25" customHeight="1">
      <c r="A16" s="1269"/>
      <c r="B16" s="1871"/>
      <c r="C16" s="1872"/>
      <c r="D16" s="1836" t="s">
        <v>168</v>
      </c>
      <c r="E16" s="229"/>
      <c r="F16" s="228">
        <v>1707</v>
      </c>
      <c r="G16" s="1873"/>
      <c r="H16" s="228">
        <v>1082</v>
      </c>
      <c r="I16" s="1873"/>
      <c r="J16" s="228">
        <v>1224</v>
      </c>
      <c r="K16" s="1873"/>
      <c r="L16" s="228">
        <v>1189</v>
      </c>
      <c r="M16" s="1873"/>
      <c r="N16" s="250">
        <v>1496</v>
      </c>
      <c r="O16" s="1873"/>
      <c r="P16" s="250">
        <v>1402</v>
      </c>
      <c r="Q16" s="1873"/>
      <c r="R16" s="250">
        <v>1529</v>
      </c>
      <c r="S16" s="1873"/>
      <c r="T16" s="250">
        <v>1574</v>
      </c>
      <c r="U16" s="1873"/>
      <c r="V16" s="250">
        <v>1550</v>
      </c>
      <c r="W16" s="1873"/>
      <c r="X16" s="250">
        <v>987</v>
      </c>
      <c r="Y16" s="1873"/>
      <c r="Z16" s="250">
        <v>1584</v>
      </c>
      <c r="AA16" s="1873"/>
      <c r="AB16" s="250">
        <v>1211</v>
      </c>
      <c r="AC16" s="1873"/>
      <c r="AD16" s="250">
        <v>1143</v>
      </c>
      <c r="AE16" s="1874"/>
      <c r="AF16" s="1269"/>
    </row>
    <row r="17" spans="1:32" s="1274" customFormat="1" ht="4.5" customHeight="1">
      <c r="A17" s="1269"/>
      <c r="B17" s="1871"/>
      <c r="C17" s="1244"/>
      <c r="D17" s="1875"/>
      <c r="E17" s="1876"/>
      <c r="F17" s="1873"/>
      <c r="G17" s="1873"/>
      <c r="H17" s="1873"/>
      <c r="I17" s="1873"/>
      <c r="J17" s="1873"/>
      <c r="K17" s="1873"/>
      <c r="L17" s="1873"/>
      <c r="M17" s="1873"/>
      <c r="N17" s="1877"/>
      <c r="O17" s="1873"/>
      <c r="P17" s="1877"/>
      <c r="Q17" s="1873"/>
      <c r="R17" s="1877"/>
      <c r="S17" s="1873"/>
      <c r="T17" s="1877"/>
      <c r="U17" s="1873"/>
      <c r="V17" s="1877"/>
      <c r="W17" s="1873"/>
      <c r="X17" s="1877"/>
      <c r="Y17" s="1873"/>
      <c r="Z17" s="1877"/>
      <c r="AA17" s="1873"/>
      <c r="AB17" s="1877"/>
      <c r="AC17" s="1873"/>
      <c r="AD17" s="1877"/>
      <c r="AE17" s="1874"/>
      <c r="AF17" s="1269"/>
    </row>
    <row r="18" spans="1:32" s="1883" customFormat="1" ht="10.5" customHeight="1">
      <c r="A18" s="1878"/>
      <c r="B18" s="1879"/>
      <c r="C18" s="1822" t="s">
        <v>478</v>
      </c>
      <c r="D18" s="1822"/>
      <c r="E18" s="1867"/>
      <c r="F18" s="1880"/>
      <c r="G18" s="1880"/>
      <c r="H18" s="1880"/>
      <c r="I18" s="1880"/>
      <c r="J18" s="1880"/>
      <c r="K18" s="1880"/>
      <c r="L18" s="1880"/>
      <c r="M18" s="1880"/>
      <c r="N18" s="1881"/>
      <c r="O18" s="1880"/>
      <c r="P18" s="1881"/>
      <c r="Q18" s="1880"/>
      <c r="R18" s="1881"/>
      <c r="S18" s="1880"/>
      <c r="T18" s="1881"/>
      <c r="U18" s="1880"/>
      <c r="V18" s="1881"/>
      <c r="W18" s="1880"/>
      <c r="X18" s="1881"/>
      <c r="Y18" s="1880"/>
      <c r="Z18" s="1881"/>
      <c r="AA18" s="1880"/>
      <c r="AB18" s="1881"/>
      <c r="AC18" s="1880"/>
      <c r="AD18" s="1881"/>
      <c r="AE18" s="1882"/>
      <c r="AF18" s="1878"/>
    </row>
    <row r="19" spans="1:32" s="1274" customFormat="1" ht="12" customHeight="1">
      <c r="A19" s="1269"/>
      <c r="B19" s="1871"/>
      <c r="C19" s="1872"/>
      <c r="D19" s="400" t="s">
        <v>606</v>
      </c>
      <c r="E19" s="1884"/>
      <c r="F19" s="228">
        <v>8468</v>
      </c>
      <c r="G19" s="1873"/>
      <c r="H19" s="228">
        <v>7177</v>
      </c>
      <c r="I19" s="1873"/>
      <c r="J19" s="228">
        <v>7515</v>
      </c>
      <c r="K19" s="1873"/>
      <c r="L19" s="228">
        <v>9581</v>
      </c>
      <c r="M19" s="1873"/>
      <c r="N19" s="250">
        <v>8309</v>
      </c>
      <c r="O19" s="1873"/>
      <c r="P19" s="250">
        <v>7732</v>
      </c>
      <c r="Q19" s="1873"/>
      <c r="R19" s="250">
        <v>9184</v>
      </c>
      <c r="S19" s="1873"/>
      <c r="T19" s="250">
        <v>11376</v>
      </c>
      <c r="U19" s="1873"/>
      <c r="V19" s="250">
        <v>11175</v>
      </c>
      <c r="W19" s="1873"/>
      <c r="X19" s="250">
        <v>7836</v>
      </c>
      <c r="Y19" s="1873"/>
      <c r="Z19" s="250">
        <v>10736</v>
      </c>
      <c r="AA19" s="1873"/>
      <c r="AB19" s="250">
        <v>8224</v>
      </c>
      <c r="AC19" s="1873"/>
      <c r="AD19" s="250">
        <v>9318</v>
      </c>
      <c r="AE19" s="1874"/>
      <c r="AF19" s="1269"/>
    </row>
    <row r="20" spans="1:32" s="1274" customFormat="1" ht="12" customHeight="1">
      <c r="A20" s="1269"/>
      <c r="B20" s="1871"/>
      <c r="C20" s="1872"/>
      <c r="D20" s="400" t="s">
        <v>607</v>
      </c>
      <c r="E20" s="1884"/>
      <c r="F20" s="228">
        <v>5626</v>
      </c>
      <c r="G20" s="1873"/>
      <c r="H20" s="228">
        <v>5135</v>
      </c>
      <c r="I20" s="1873"/>
      <c r="J20" s="228">
        <v>5354</v>
      </c>
      <c r="K20" s="1873"/>
      <c r="L20" s="228">
        <v>4926</v>
      </c>
      <c r="M20" s="1873"/>
      <c r="N20" s="250">
        <v>4739</v>
      </c>
      <c r="O20" s="1873"/>
      <c r="P20" s="250">
        <v>4461</v>
      </c>
      <c r="Q20" s="1873"/>
      <c r="R20" s="250">
        <v>5308</v>
      </c>
      <c r="S20" s="1873"/>
      <c r="T20" s="250">
        <v>7348</v>
      </c>
      <c r="U20" s="1873"/>
      <c r="V20" s="250">
        <v>7364</v>
      </c>
      <c r="W20" s="1873"/>
      <c r="X20" s="250">
        <v>4761</v>
      </c>
      <c r="Y20" s="1873"/>
      <c r="Z20" s="250">
        <v>6799</v>
      </c>
      <c r="AA20" s="1873"/>
      <c r="AB20" s="250">
        <v>5669</v>
      </c>
      <c r="AC20" s="1873"/>
      <c r="AD20" s="250">
        <v>7337</v>
      </c>
      <c r="AE20" s="1874"/>
      <c r="AF20" s="1269"/>
    </row>
    <row r="21" spans="1:32" s="1274" customFormat="1" ht="12" customHeight="1">
      <c r="A21" s="1269"/>
      <c r="B21" s="1871"/>
      <c r="C21" s="1872"/>
      <c r="D21" s="400" t="s">
        <v>608</v>
      </c>
      <c r="E21" s="1884"/>
      <c r="F21" s="228">
        <v>5378</v>
      </c>
      <c r="G21" s="1873"/>
      <c r="H21" s="228">
        <v>4680</v>
      </c>
      <c r="I21" s="1873"/>
      <c r="J21" s="228">
        <v>5209</v>
      </c>
      <c r="K21" s="1873"/>
      <c r="L21" s="228">
        <v>4369</v>
      </c>
      <c r="M21" s="1873"/>
      <c r="N21" s="250">
        <v>4375</v>
      </c>
      <c r="O21" s="1873"/>
      <c r="P21" s="250">
        <v>4169</v>
      </c>
      <c r="Q21" s="1873"/>
      <c r="R21" s="250">
        <v>4749</v>
      </c>
      <c r="S21" s="1873"/>
      <c r="T21" s="250">
        <v>5588</v>
      </c>
      <c r="U21" s="1873"/>
      <c r="V21" s="250">
        <v>5453</v>
      </c>
      <c r="W21" s="1873"/>
      <c r="X21" s="250">
        <v>4416</v>
      </c>
      <c r="Y21" s="1873"/>
      <c r="Z21" s="250">
        <v>5500</v>
      </c>
      <c r="AA21" s="1873"/>
      <c r="AB21" s="250">
        <v>4572</v>
      </c>
      <c r="AC21" s="1873"/>
      <c r="AD21" s="250">
        <v>5824</v>
      </c>
      <c r="AE21" s="1874"/>
      <c r="AF21" s="1269"/>
    </row>
    <row r="22" spans="1:32" s="1274" customFormat="1" ht="12" customHeight="1">
      <c r="A22" s="1269"/>
      <c r="B22" s="1871"/>
      <c r="C22" s="1872"/>
      <c r="D22" s="400" t="s">
        <v>609</v>
      </c>
      <c r="E22" s="229"/>
      <c r="F22" s="228">
        <v>6465</v>
      </c>
      <c r="G22" s="1873"/>
      <c r="H22" s="228">
        <v>5402</v>
      </c>
      <c r="I22" s="1873"/>
      <c r="J22" s="228">
        <v>6170</v>
      </c>
      <c r="K22" s="1873"/>
      <c r="L22" s="228">
        <v>5090</v>
      </c>
      <c r="M22" s="1873"/>
      <c r="N22" s="250">
        <v>5403</v>
      </c>
      <c r="O22" s="1873"/>
      <c r="P22" s="250">
        <v>4885</v>
      </c>
      <c r="Q22" s="1873"/>
      <c r="R22" s="250">
        <v>5313</v>
      </c>
      <c r="S22" s="1873"/>
      <c r="T22" s="250">
        <v>6483</v>
      </c>
      <c r="U22" s="1873"/>
      <c r="V22" s="250">
        <v>6230</v>
      </c>
      <c r="W22" s="1873"/>
      <c r="X22" s="250">
        <v>5895</v>
      </c>
      <c r="Y22" s="1873"/>
      <c r="Z22" s="250">
        <v>7267</v>
      </c>
      <c r="AA22" s="1873"/>
      <c r="AB22" s="250">
        <v>5383</v>
      </c>
      <c r="AC22" s="1873"/>
      <c r="AD22" s="250">
        <v>5742</v>
      </c>
      <c r="AE22" s="1874"/>
      <c r="AF22" s="1269"/>
    </row>
    <row r="23" spans="1:32" s="1274" customFormat="1" ht="11.25" customHeight="1">
      <c r="A23" s="1269"/>
      <c r="B23" s="1871"/>
      <c r="C23" s="1872"/>
      <c r="D23" s="400" t="s">
        <v>708</v>
      </c>
      <c r="E23" s="1884"/>
      <c r="F23" s="228">
        <v>5029</v>
      </c>
      <c r="G23" s="1873"/>
      <c r="H23" s="228">
        <v>4251</v>
      </c>
      <c r="I23" s="1873"/>
      <c r="J23" s="228">
        <v>4481</v>
      </c>
      <c r="K23" s="1873"/>
      <c r="L23" s="228">
        <v>3907</v>
      </c>
      <c r="M23" s="1873"/>
      <c r="N23" s="250">
        <v>4242</v>
      </c>
      <c r="O23" s="1873"/>
      <c r="P23" s="250">
        <v>4273</v>
      </c>
      <c r="Q23" s="1873"/>
      <c r="R23" s="250">
        <v>5221</v>
      </c>
      <c r="S23" s="1873"/>
      <c r="T23" s="250">
        <v>5799</v>
      </c>
      <c r="U23" s="1873"/>
      <c r="V23" s="250">
        <v>5052</v>
      </c>
      <c r="W23" s="1873"/>
      <c r="X23" s="250">
        <v>3462</v>
      </c>
      <c r="Y23" s="1873"/>
      <c r="Z23" s="250">
        <v>5752</v>
      </c>
      <c r="AA23" s="1873"/>
      <c r="AB23" s="250">
        <v>4525</v>
      </c>
      <c r="AC23" s="1873"/>
      <c r="AD23" s="250">
        <v>4854</v>
      </c>
      <c r="AE23" s="1874"/>
      <c r="AF23" s="1269"/>
    </row>
    <row r="24" spans="1:32" s="1274" customFormat="1" ht="12" hidden="1" customHeight="1">
      <c r="A24" s="1269"/>
      <c r="B24" s="1871"/>
      <c r="C24" s="1872"/>
      <c r="D24" s="400" t="s">
        <v>611</v>
      </c>
      <c r="E24" s="1884"/>
      <c r="F24" s="228">
        <v>5647</v>
      </c>
      <c r="G24" s="1873"/>
      <c r="H24" s="228">
        <v>4295</v>
      </c>
      <c r="I24" s="1873"/>
      <c r="J24" s="228">
        <v>4831</v>
      </c>
      <c r="K24" s="1873"/>
      <c r="L24" s="228">
        <v>4441</v>
      </c>
      <c r="M24" s="1873"/>
      <c r="N24" s="250">
        <v>4885</v>
      </c>
      <c r="O24" s="1873"/>
      <c r="P24" s="250">
        <v>4652</v>
      </c>
      <c r="Q24" s="1873"/>
      <c r="R24" s="250">
        <v>5556</v>
      </c>
      <c r="S24" s="1873"/>
      <c r="T24" s="250">
        <v>6330</v>
      </c>
      <c r="U24" s="1873"/>
      <c r="V24" s="250">
        <v>5607</v>
      </c>
      <c r="W24" s="1873"/>
      <c r="X24" s="250">
        <v>4531</v>
      </c>
      <c r="Y24" s="1873"/>
      <c r="Z24" s="250">
        <v>6513</v>
      </c>
      <c r="AA24" s="1873"/>
      <c r="AB24" s="250">
        <v>4472</v>
      </c>
      <c r="AC24" s="1873"/>
      <c r="AD24" s="250">
        <v>4680</v>
      </c>
      <c r="AE24" s="1874"/>
      <c r="AF24" s="1269"/>
    </row>
    <row r="25" spans="1:32" s="1274" customFormat="1" ht="12" hidden="1" customHeight="1">
      <c r="A25" s="1269"/>
      <c r="B25" s="1871"/>
      <c r="C25" s="1872"/>
      <c r="D25" s="400" t="s">
        <v>612</v>
      </c>
      <c r="E25" s="229"/>
      <c r="F25" s="228">
        <v>2933</v>
      </c>
      <c r="G25" s="1873"/>
      <c r="H25" s="228">
        <v>2043</v>
      </c>
      <c r="I25" s="1873"/>
      <c r="J25" s="228">
        <v>2424</v>
      </c>
      <c r="K25" s="1873"/>
      <c r="L25" s="228">
        <v>1904</v>
      </c>
      <c r="M25" s="1873"/>
      <c r="N25" s="250">
        <v>1897</v>
      </c>
      <c r="O25" s="1873"/>
      <c r="P25" s="250">
        <v>2029</v>
      </c>
      <c r="Q25" s="1873"/>
      <c r="R25" s="250">
        <v>2351</v>
      </c>
      <c r="S25" s="1873"/>
      <c r="T25" s="250">
        <v>2469</v>
      </c>
      <c r="U25" s="1873"/>
      <c r="V25" s="250">
        <v>2242</v>
      </c>
      <c r="W25" s="1873"/>
      <c r="X25" s="250">
        <v>1786</v>
      </c>
      <c r="Y25" s="1873"/>
      <c r="Z25" s="250">
        <v>2358</v>
      </c>
      <c r="AA25" s="1873"/>
      <c r="AB25" s="250">
        <v>1936</v>
      </c>
      <c r="AC25" s="1873"/>
      <c r="AD25" s="250">
        <v>2369</v>
      </c>
      <c r="AE25" s="1874"/>
      <c r="AF25" s="1269"/>
    </row>
    <row r="26" spans="1:32" s="1274" customFormat="1" ht="12.75" hidden="1" customHeight="1">
      <c r="A26" s="1269"/>
      <c r="B26" s="1871"/>
      <c r="C26" s="1872"/>
      <c r="D26" s="400" t="s">
        <v>613</v>
      </c>
      <c r="E26" s="229"/>
      <c r="F26" s="228">
        <v>1819</v>
      </c>
      <c r="G26" s="1873"/>
      <c r="H26" s="228">
        <v>1351</v>
      </c>
      <c r="I26" s="1873"/>
      <c r="J26" s="228">
        <v>1272</v>
      </c>
      <c r="K26" s="1873"/>
      <c r="L26" s="228">
        <v>1347</v>
      </c>
      <c r="M26" s="1873"/>
      <c r="N26" s="250">
        <v>1820</v>
      </c>
      <c r="O26" s="1873"/>
      <c r="P26" s="250">
        <v>1321</v>
      </c>
      <c r="Q26" s="1873"/>
      <c r="R26" s="250">
        <v>1379</v>
      </c>
      <c r="S26" s="1873"/>
      <c r="T26" s="250">
        <v>2425</v>
      </c>
      <c r="U26" s="1873"/>
      <c r="V26" s="250">
        <v>1946</v>
      </c>
      <c r="W26" s="1873"/>
      <c r="X26" s="250">
        <v>1447</v>
      </c>
      <c r="Y26" s="1873"/>
      <c r="Z26" s="250">
        <v>1894</v>
      </c>
      <c r="AA26" s="1873"/>
      <c r="AB26" s="250">
        <v>1944</v>
      </c>
      <c r="AC26" s="1873"/>
      <c r="AD26" s="250">
        <v>2120</v>
      </c>
      <c r="AE26" s="1874"/>
      <c r="AF26" s="1269"/>
    </row>
    <row r="27" spans="1:32" s="1274" customFormat="1" ht="12" hidden="1" customHeight="1">
      <c r="A27" s="1269"/>
      <c r="B27" s="1871"/>
      <c r="C27" s="1872"/>
      <c r="D27" s="400" t="s">
        <v>614</v>
      </c>
      <c r="E27" s="229"/>
      <c r="F27" s="228">
        <v>512</v>
      </c>
      <c r="G27" s="1873"/>
      <c r="H27" s="228">
        <v>629</v>
      </c>
      <c r="I27" s="1873"/>
      <c r="J27" s="228">
        <v>391</v>
      </c>
      <c r="K27" s="1873"/>
      <c r="L27" s="228">
        <v>1081</v>
      </c>
      <c r="M27" s="1873"/>
      <c r="N27" s="250">
        <v>3101</v>
      </c>
      <c r="O27" s="1873"/>
      <c r="P27" s="250">
        <v>3877</v>
      </c>
      <c r="Q27" s="1873"/>
      <c r="R27" s="250">
        <v>9937</v>
      </c>
      <c r="S27" s="1873"/>
      <c r="T27" s="250">
        <v>980</v>
      </c>
      <c r="U27" s="1873"/>
      <c r="V27" s="250">
        <v>783</v>
      </c>
      <c r="W27" s="1873"/>
      <c r="X27" s="250">
        <v>753</v>
      </c>
      <c r="Y27" s="1873"/>
      <c r="Z27" s="250">
        <v>1053</v>
      </c>
      <c r="AA27" s="1873"/>
      <c r="AB27" s="250">
        <v>549</v>
      </c>
      <c r="AC27" s="1873"/>
      <c r="AD27" s="250">
        <v>548</v>
      </c>
      <c r="AE27" s="1874"/>
      <c r="AF27" s="1269"/>
    </row>
    <row r="28" spans="1:32" s="1274" customFormat="1" ht="4.5" customHeight="1">
      <c r="A28" s="1269"/>
      <c r="B28" s="1871"/>
      <c r="C28" s="149"/>
      <c r="D28" s="1875"/>
      <c r="E28" s="1885"/>
      <c r="F28" s="228"/>
      <c r="G28" s="1873"/>
      <c r="H28" s="228"/>
      <c r="I28" s="1873"/>
      <c r="J28" s="228"/>
      <c r="K28" s="1873"/>
      <c r="L28" s="228"/>
      <c r="M28" s="1873"/>
      <c r="N28" s="250"/>
      <c r="O28" s="1873"/>
      <c r="P28" s="250"/>
      <c r="Q28" s="1873"/>
      <c r="R28" s="250"/>
      <c r="S28" s="1873"/>
      <c r="T28" s="250"/>
      <c r="U28" s="1873"/>
      <c r="V28" s="250"/>
      <c r="W28" s="1873"/>
      <c r="X28" s="250"/>
      <c r="Y28" s="1873"/>
      <c r="Z28" s="250"/>
      <c r="AA28" s="1873"/>
      <c r="AB28" s="250"/>
      <c r="AC28" s="1873"/>
      <c r="AD28" s="250"/>
      <c r="AE28" s="1874"/>
      <c r="AF28" s="1269"/>
    </row>
    <row r="29" spans="1:32" s="1274" customFormat="1" ht="12" customHeight="1">
      <c r="A29" s="1269"/>
      <c r="B29" s="1871"/>
      <c r="C29" s="1822" t="s">
        <v>267</v>
      </c>
      <c r="D29" s="1822"/>
      <c r="E29" s="1886"/>
      <c r="F29" s="1868">
        <v>6278</v>
      </c>
      <c r="G29" s="1868"/>
      <c r="H29" s="1868">
        <v>4992</v>
      </c>
      <c r="I29" s="1868"/>
      <c r="J29" s="1868">
        <v>5413</v>
      </c>
      <c r="K29" s="1868"/>
      <c r="L29" s="1868">
        <v>5907</v>
      </c>
      <c r="M29" s="1868"/>
      <c r="N29" s="1869">
        <v>7686</v>
      </c>
      <c r="O29" s="1868"/>
      <c r="P29" s="1869">
        <v>9342</v>
      </c>
      <c r="Q29" s="1868"/>
      <c r="R29" s="1869">
        <v>10593</v>
      </c>
      <c r="S29" s="1868"/>
      <c r="T29" s="1869">
        <v>10371</v>
      </c>
      <c r="U29" s="1868"/>
      <c r="V29" s="1869">
        <v>8102</v>
      </c>
      <c r="W29" s="1868"/>
      <c r="X29" s="1869">
        <v>4832</v>
      </c>
      <c r="Y29" s="1868"/>
      <c r="Z29" s="1869">
        <v>7743</v>
      </c>
      <c r="AA29" s="1868"/>
      <c r="AB29" s="1869">
        <v>7088</v>
      </c>
      <c r="AC29" s="1868"/>
      <c r="AD29" s="1869">
        <v>8327</v>
      </c>
      <c r="AE29" s="1874"/>
      <c r="AF29" s="1269"/>
    </row>
    <row r="30" spans="1:32" s="1883" customFormat="1" ht="12" customHeight="1">
      <c r="A30" s="1878"/>
      <c r="B30" s="1879"/>
      <c r="C30" s="1822" t="s">
        <v>479</v>
      </c>
      <c r="D30" s="1822"/>
      <c r="E30" s="1867">
        <f>SUM(E31:E34)</f>
        <v>0</v>
      </c>
      <c r="F30" s="1868">
        <v>59151</v>
      </c>
      <c r="G30" s="1868"/>
      <c r="H30" s="1868">
        <v>47968</v>
      </c>
      <c r="I30" s="1868"/>
      <c r="J30" s="1868">
        <v>51422</v>
      </c>
      <c r="K30" s="1868"/>
      <c r="L30" s="1868">
        <v>50258</v>
      </c>
      <c r="M30" s="1868"/>
      <c r="N30" s="1869">
        <v>54481</v>
      </c>
      <c r="O30" s="1868"/>
      <c r="P30" s="1869">
        <v>51098</v>
      </c>
      <c r="Q30" s="1868"/>
      <c r="R30" s="1869">
        <v>64195</v>
      </c>
      <c r="S30" s="1868"/>
      <c r="T30" s="1869">
        <v>65371</v>
      </c>
      <c r="U30" s="1868"/>
      <c r="V30" s="1869">
        <v>61769</v>
      </c>
      <c r="W30" s="1868"/>
      <c r="X30" s="1869">
        <v>49364</v>
      </c>
      <c r="Y30" s="1868"/>
      <c r="Z30" s="1869">
        <v>66778</v>
      </c>
      <c r="AA30" s="1868"/>
      <c r="AB30" s="1869">
        <v>50024</v>
      </c>
      <c r="AC30" s="1868"/>
      <c r="AD30" s="1869">
        <v>55167</v>
      </c>
      <c r="AE30" s="1887"/>
      <c r="AF30" s="1878"/>
    </row>
    <row r="31" spans="1:32" s="1274" customFormat="1" ht="12.75" customHeight="1">
      <c r="A31" s="1269"/>
      <c r="B31" s="1888"/>
      <c r="C31" s="1872"/>
      <c r="D31" s="1889" t="s">
        <v>615</v>
      </c>
      <c r="E31" s="1884"/>
      <c r="F31" s="228">
        <v>2316</v>
      </c>
      <c r="G31" s="1873"/>
      <c r="H31" s="228">
        <v>1693</v>
      </c>
      <c r="I31" s="1873"/>
      <c r="J31" s="228">
        <v>1511</v>
      </c>
      <c r="K31" s="1873"/>
      <c r="L31" s="228">
        <v>1707</v>
      </c>
      <c r="M31" s="1873"/>
      <c r="N31" s="250">
        <v>2513</v>
      </c>
      <c r="O31" s="1873"/>
      <c r="P31" s="250">
        <v>1751</v>
      </c>
      <c r="Q31" s="1873"/>
      <c r="R31" s="250">
        <v>1903</v>
      </c>
      <c r="S31" s="1873"/>
      <c r="T31" s="250">
        <v>3150</v>
      </c>
      <c r="U31" s="1873"/>
      <c r="V31" s="250">
        <v>2811</v>
      </c>
      <c r="W31" s="1873"/>
      <c r="X31" s="250">
        <v>1959</v>
      </c>
      <c r="Y31" s="1873"/>
      <c r="Z31" s="250">
        <v>2690</v>
      </c>
      <c r="AA31" s="1873"/>
      <c r="AB31" s="250">
        <v>2590</v>
      </c>
      <c r="AC31" s="1873"/>
      <c r="AD31" s="250">
        <v>2603</v>
      </c>
      <c r="AE31" s="1874"/>
      <c r="AF31" s="1269"/>
    </row>
    <row r="32" spans="1:32" s="1274" customFormat="1" ht="11.25" customHeight="1">
      <c r="A32" s="1269"/>
      <c r="B32" s="1888"/>
      <c r="C32" s="1872"/>
      <c r="D32" s="1889" t="s">
        <v>268</v>
      </c>
      <c r="E32" s="1884"/>
      <c r="F32" s="228">
        <v>19664</v>
      </c>
      <c r="G32" s="1873"/>
      <c r="H32" s="228">
        <v>14803</v>
      </c>
      <c r="I32" s="1873"/>
      <c r="J32" s="228">
        <v>16769</v>
      </c>
      <c r="K32" s="1873"/>
      <c r="L32" s="228">
        <v>14470</v>
      </c>
      <c r="M32" s="1873"/>
      <c r="N32" s="250">
        <v>14471</v>
      </c>
      <c r="O32" s="1873"/>
      <c r="P32" s="250">
        <v>13250</v>
      </c>
      <c r="Q32" s="1873"/>
      <c r="R32" s="250">
        <v>15818</v>
      </c>
      <c r="S32" s="1873"/>
      <c r="T32" s="250">
        <v>18499</v>
      </c>
      <c r="U32" s="1873"/>
      <c r="V32" s="250">
        <v>16938</v>
      </c>
      <c r="W32" s="1873"/>
      <c r="X32" s="250">
        <v>15034</v>
      </c>
      <c r="Y32" s="1873"/>
      <c r="Z32" s="250">
        <v>19557</v>
      </c>
      <c r="AA32" s="1873"/>
      <c r="AB32" s="250">
        <v>14685</v>
      </c>
      <c r="AC32" s="1873"/>
      <c r="AD32" s="250">
        <v>15826</v>
      </c>
      <c r="AE32" s="1874"/>
      <c r="AF32" s="1269"/>
    </row>
    <row r="33" spans="1:32" s="1274" customFormat="1" ht="11.25" customHeight="1">
      <c r="A33" s="1269"/>
      <c r="B33" s="1888"/>
      <c r="C33" s="1872"/>
      <c r="D33" s="1889" t="s">
        <v>209</v>
      </c>
      <c r="E33" s="1884"/>
      <c r="F33" s="228">
        <v>37131</v>
      </c>
      <c r="G33" s="1873"/>
      <c r="H33" s="228">
        <v>31442</v>
      </c>
      <c r="I33" s="1873"/>
      <c r="J33" s="228">
        <v>33095</v>
      </c>
      <c r="K33" s="1873"/>
      <c r="L33" s="228">
        <v>34044</v>
      </c>
      <c r="M33" s="1873"/>
      <c r="N33" s="250">
        <v>37459</v>
      </c>
      <c r="O33" s="1873"/>
      <c r="P33" s="250">
        <v>36063</v>
      </c>
      <c r="Q33" s="1873"/>
      <c r="R33" s="250">
        <v>46417</v>
      </c>
      <c r="S33" s="1873"/>
      <c r="T33" s="250">
        <v>43659</v>
      </c>
      <c r="U33" s="1873"/>
      <c r="V33" s="250">
        <v>41962</v>
      </c>
      <c r="W33" s="1873"/>
      <c r="X33" s="250">
        <v>32332</v>
      </c>
      <c r="Y33" s="1873"/>
      <c r="Z33" s="250">
        <v>44408</v>
      </c>
      <c r="AA33" s="1873"/>
      <c r="AB33" s="250">
        <v>32657</v>
      </c>
      <c r="AC33" s="1873"/>
      <c r="AD33" s="250">
        <v>36641</v>
      </c>
      <c r="AE33" s="1874"/>
      <c r="AF33" s="1269"/>
    </row>
    <row r="34" spans="1:32" s="1274" customFormat="1" ht="11.25" customHeight="1">
      <c r="A34" s="1269"/>
      <c r="B34" s="1888"/>
      <c r="C34" s="1872"/>
      <c r="D34" s="1889" t="s">
        <v>269</v>
      </c>
      <c r="E34" s="1884"/>
      <c r="F34" s="228">
        <v>40</v>
      </c>
      <c r="G34" s="1873"/>
      <c r="H34" s="228">
        <v>30</v>
      </c>
      <c r="I34" s="1873"/>
      <c r="J34" s="228">
        <v>47</v>
      </c>
      <c r="K34" s="1873"/>
      <c r="L34" s="228">
        <v>37</v>
      </c>
      <c r="M34" s="1873"/>
      <c r="N34" s="250">
        <v>38</v>
      </c>
      <c r="O34" s="1873"/>
      <c r="P34" s="250">
        <v>34</v>
      </c>
      <c r="Q34" s="1873"/>
      <c r="R34" s="250">
        <v>57</v>
      </c>
      <c r="S34" s="1873"/>
      <c r="T34" s="250">
        <v>63</v>
      </c>
      <c r="U34" s="1873"/>
      <c r="V34" s="250">
        <v>58</v>
      </c>
      <c r="W34" s="1873"/>
      <c r="X34" s="250">
        <v>39</v>
      </c>
      <c r="Y34" s="1873"/>
      <c r="Z34" s="250">
        <v>103</v>
      </c>
      <c r="AA34" s="1873"/>
      <c r="AB34" s="250">
        <v>92</v>
      </c>
      <c r="AC34" s="1873"/>
      <c r="AD34" s="250">
        <v>97</v>
      </c>
      <c r="AE34" s="1874"/>
      <c r="AF34" s="1269"/>
    </row>
    <row r="35" spans="1:32" ht="10.5" customHeight="1" thickBot="1">
      <c r="A35" s="1224"/>
      <c r="B35" s="1860"/>
      <c r="C35" s="1890"/>
      <c r="D35" s="1234"/>
      <c r="E35" s="138"/>
      <c r="F35" s="1237"/>
      <c r="G35" s="1891"/>
      <c r="H35" s="1237"/>
      <c r="I35" s="1891"/>
      <c r="J35" s="1237"/>
      <c r="K35" s="1891"/>
      <c r="L35" s="1237"/>
      <c r="M35" s="1891"/>
      <c r="N35" s="1237"/>
      <c r="O35" s="1891"/>
      <c r="P35" s="1892"/>
      <c r="Q35" s="1891"/>
      <c r="R35" s="1892"/>
      <c r="S35" s="1891"/>
      <c r="T35" s="1892"/>
      <c r="U35" s="1891"/>
      <c r="V35" s="1892"/>
      <c r="W35" s="1891"/>
      <c r="X35" s="1892"/>
      <c r="Y35" s="1891"/>
      <c r="Z35" s="1892"/>
      <c r="AA35" s="1891"/>
      <c r="AB35" s="1892"/>
      <c r="AC35" s="1891"/>
      <c r="AD35" s="1892"/>
      <c r="AE35" s="1817"/>
      <c r="AF35" s="1224"/>
    </row>
    <row r="36" spans="1:32" ht="13.5" customHeight="1" thickBot="1">
      <c r="A36" s="1224"/>
      <c r="B36" s="1860"/>
      <c r="C36" s="1814" t="s">
        <v>270</v>
      </c>
      <c r="D36" s="1815"/>
      <c r="E36" s="1815"/>
      <c r="F36" s="1893"/>
      <c r="G36" s="1893"/>
      <c r="H36" s="1893"/>
      <c r="I36" s="1893"/>
      <c r="J36" s="1893"/>
      <c r="K36" s="1893"/>
      <c r="L36" s="1893"/>
      <c r="M36" s="1893"/>
      <c r="N36" s="1893"/>
      <c r="O36" s="1893"/>
      <c r="P36" s="1893"/>
      <c r="Q36" s="1893"/>
      <c r="R36" s="1893"/>
      <c r="S36" s="1893"/>
      <c r="T36" s="1893"/>
      <c r="U36" s="1893"/>
      <c r="V36" s="1893"/>
      <c r="W36" s="1893"/>
      <c r="X36" s="1893"/>
      <c r="Y36" s="1893"/>
      <c r="Z36" s="1893"/>
      <c r="AA36" s="1893"/>
      <c r="AB36" s="1893"/>
      <c r="AC36" s="1893"/>
      <c r="AD36" s="1894"/>
      <c r="AE36" s="1817"/>
      <c r="AF36" s="1224"/>
    </row>
    <row r="37" spans="1:32" ht="9.75" customHeight="1">
      <c r="A37" s="1224"/>
      <c r="B37" s="1860"/>
      <c r="C37" s="1895" t="s">
        <v>87</v>
      </c>
      <c r="D37" s="1234"/>
      <c r="E37" s="1896"/>
      <c r="F37" s="1891"/>
      <c r="G37" s="1891"/>
      <c r="H37" s="1891"/>
      <c r="I37" s="1891"/>
      <c r="J37" s="1891"/>
      <c r="K37" s="1891"/>
      <c r="L37" s="1891"/>
      <c r="M37" s="1891"/>
      <c r="N37" s="1891"/>
      <c r="O37" s="1891"/>
      <c r="P37" s="1891"/>
      <c r="Q37" s="1891"/>
      <c r="R37" s="1891"/>
      <c r="S37" s="1891"/>
      <c r="T37" s="1891"/>
      <c r="U37" s="1891"/>
      <c r="V37" s="1891"/>
      <c r="W37" s="1891"/>
      <c r="X37" s="1891"/>
      <c r="Y37" s="1891"/>
      <c r="Z37" s="1891"/>
      <c r="AA37" s="1891"/>
      <c r="AB37" s="1891"/>
      <c r="AC37" s="1891"/>
      <c r="AD37" s="1891"/>
      <c r="AE37" s="1817"/>
      <c r="AF37" s="1224"/>
    </row>
    <row r="38" spans="1:32" ht="12" customHeight="1">
      <c r="A38" s="1224"/>
      <c r="B38" s="1860"/>
      <c r="C38" s="1822" t="s">
        <v>77</v>
      </c>
      <c r="D38" s="1822"/>
      <c r="E38" s="1867">
        <f>SUM(E39:E45)</f>
        <v>0</v>
      </c>
      <c r="F38" s="1868">
        <v>7517</v>
      </c>
      <c r="G38" s="1868">
        <v>0</v>
      </c>
      <c r="H38" s="1868">
        <v>7154</v>
      </c>
      <c r="I38" s="1868">
        <v>0</v>
      </c>
      <c r="J38" s="1868">
        <v>8550</v>
      </c>
      <c r="K38" s="1868">
        <v>0</v>
      </c>
      <c r="L38" s="1868">
        <v>8386</v>
      </c>
      <c r="M38" s="1868">
        <f>SUM(M39:M45)</f>
        <v>0</v>
      </c>
      <c r="N38" s="1869">
        <v>8606</v>
      </c>
      <c r="O38" s="1868">
        <v>0</v>
      </c>
      <c r="P38" s="1869">
        <v>8686</v>
      </c>
      <c r="Q38" s="1868">
        <v>0</v>
      </c>
      <c r="R38" s="1869">
        <v>9236</v>
      </c>
      <c r="S38" s="1868">
        <v>0</v>
      </c>
      <c r="T38" s="1869">
        <v>9234</v>
      </c>
      <c r="U38" s="1868">
        <v>0</v>
      </c>
      <c r="V38" s="1869">
        <v>8209</v>
      </c>
      <c r="W38" s="1868">
        <v>0</v>
      </c>
      <c r="X38" s="1869">
        <v>5875</v>
      </c>
      <c r="Y38" s="1868">
        <v>0</v>
      </c>
      <c r="Z38" s="1869">
        <v>8582</v>
      </c>
      <c r="AA38" s="1868">
        <v>0</v>
      </c>
      <c r="AB38" s="1869">
        <v>7656</v>
      </c>
      <c r="AC38" s="1868">
        <v>0</v>
      </c>
      <c r="AD38" s="1869">
        <v>9650</v>
      </c>
      <c r="AE38" s="1817"/>
      <c r="AF38" s="1224"/>
    </row>
    <row r="39" spans="1:32" ht="12" customHeight="1">
      <c r="A39" s="1224"/>
      <c r="B39" s="1860"/>
      <c r="C39" s="1835"/>
      <c r="D39" s="1836" t="s">
        <v>237</v>
      </c>
      <c r="E39" s="227"/>
      <c r="F39" s="228">
        <v>2797</v>
      </c>
      <c r="G39" s="1891"/>
      <c r="H39" s="228">
        <v>2543</v>
      </c>
      <c r="I39" s="1891"/>
      <c r="J39" s="228">
        <v>2781</v>
      </c>
      <c r="K39" s="1891"/>
      <c r="L39" s="228">
        <v>2891</v>
      </c>
      <c r="M39" s="1891"/>
      <c r="N39" s="250">
        <v>3139</v>
      </c>
      <c r="O39" s="1891"/>
      <c r="P39" s="250">
        <v>2858</v>
      </c>
      <c r="Q39" s="1891"/>
      <c r="R39" s="250">
        <v>3505</v>
      </c>
      <c r="S39" s="1891"/>
      <c r="T39" s="250">
        <v>3899</v>
      </c>
      <c r="U39" s="1891"/>
      <c r="V39" s="250">
        <v>3622</v>
      </c>
      <c r="W39" s="1891"/>
      <c r="X39" s="250">
        <v>2457</v>
      </c>
      <c r="Y39" s="1891"/>
      <c r="Z39" s="250">
        <v>3480</v>
      </c>
      <c r="AA39" s="1891"/>
      <c r="AB39" s="250">
        <v>2984</v>
      </c>
      <c r="AC39" s="1891"/>
      <c r="AD39" s="250">
        <v>3621</v>
      </c>
      <c r="AE39" s="1817"/>
      <c r="AF39" s="1224"/>
    </row>
    <row r="40" spans="1:32" ht="12" customHeight="1">
      <c r="A40" s="1224"/>
      <c r="B40" s="1860"/>
      <c r="C40" s="1835"/>
      <c r="D40" s="1836" t="s">
        <v>238</v>
      </c>
      <c r="E40" s="227"/>
      <c r="F40" s="228">
        <v>2254</v>
      </c>
      <c r="G40" s="1891"/>
      <c r="H40" s="228">
        <v>1960</v>
      </c>
      <c r="I40" s="1891"/>
      <c r="J40" s="228">
        <v>2617</v>
      </c>
      <c r="K40" s="1891"/>
      <c r="L40" s="228">
        <v>2593</v>
      </c>
      <c r="M40" s="1891"/>
      <c r="N40" s="250">
        <v>2714</v>
      </c>
      <c r="O40" s="1891"/>
      <c r="P40" s="250">
        <v>2962</v>
      </c>
      <c r="Q40" s="1891"/>
      <c r="R40" s="250">
        <v>3297</v>
      </c>
      <c r="S40" s="1891"/>
      <c r="T40" s="250">
        <v>2934</v>
      </c>
      <c r="U40" s="1891"/>
      <c r="V40" s="250">
        <v>2078</v>
      </c>
      <c r="W40" s="1891"/>
      <c r="X40" s="250">
        <v>1901</v>
      </c>
      <c r="Y40" s="1891"/>
      <c r="Z40" s="250">
        <v>2775</v>
      </c>
      <c r="AA40" s="1891"/>
      <c r="AB40" s="250">
        <v>2412</v>
      </c>
      <c r="AC40" s="1891"/>
      <c r="AD40" s="250">
        <v>3163</v>
      </c>
      <c r="AE40" s="1817"/>
      <c r="AF40" s="1224"/>
    </row>
    <row r="41" spans="1:32" ht="12" customHeight="1">
      <c r="A41" s="1224"/>
      <c r="B41" s="1860"/>
      <c r="C41" s="1835"/>
      <c r="D41" s="1836" t="s">
        <v>68</v>
      </c>
      <c r="E41" s="227"/>
      <c r="F41" s="228">
        <v>768</v>
      </c>
      <c r="G41" s="1891"/>
      <c r="H41" s="228">
        <v>871</v>
      </c>
      <c r="I41" s="1891"/>
      <c r="J41" s="228">
        <v>1081</v>
      </c>
      <c r="K41" s="1891"/>
      <c r="L41" s="228">
        <v>942</v>
      </c>
      <c r="M41" s="1891"/>
      <c r="N41" s="250">
        <v>906</v>
      </c>
      <c r="O41" s="1891"/>
      <c r="P41" s="250">
        <v>1146</v>
      </c>
      <c r="Q41" s="1891"/>
      <c r="R41" s="250">
        <v>996</v>
      </c>
      <c r="S41" s="1891"/>
      <c r="T41" s="250">
        <v>933</v>
      </c>
      <c r="U41" s="1891"/>
      <c r="V41" s="250">
        <v>818</v>
      </c>
      <c r="W41" s="1891"/>
      <c r="X41" s="250">
        <v>592</v>
      </c>
      <c r="Y41" s="1891"/>
      <c r="Z41" s="250">
        <v>897</v>
      </c>
      <c r="AA41" s="1891"/>
      <c r="AB41" s="250">
        <v>931</v>
      </c>
      <c r="AC41" s="1891"/>
      <c r="AD41" s="250">
        <v>1045</v>
      </c>
      <c r="AE41" s="1817"/>
      <c r="AF41" s="1224"/>
    </row>
    <row r="42" spans="1:32" ht="12" customHeight="1">
      <c r="A42" s="1224"/>
      <c r="B42" s="1860"/>
      <c r="C42" s="1835"/>
      <c r="D42" s="1836" t="s">
        <v>240</v>
      </c>
      <c r="E42" s="227"/>
      <c r="F42" s="228">
        <v>877</v>
      </c>
      <c r="G42" s="1891"/>
      <c r="H42" s="228">
        <v>859</v>
      </c>
      <c r="I42" s="1891"/>
      <c r="J42" s="228">
        <v>1210</v>
      </c>
      <c r="K42" s="1891"/>
      <c r="L42" s="228">
        <v>1017</v>
      </c>
      <c r="M42" s="1891"/>
      <c r="N42" s="250">
        <v>986</v>
      </c>
      <c r="O42" s="1891"/>
      <c r="P42" s="250">
        <v>1114</v>
      </c>
      <c r="Q42" s="1891"/>
      <c r="R42" s="250">
        <v>992</v>
      </c>
      <c r="S42" s="1891"/>
      <c r="T42" s="250">
        <v>878</v>
      </c>
      <c r="U42" s="1891"/>
      <c r="V42" s="250">
        <v>1322</v>
      </c>
      <c r="W42" s="1891"/>
      <c r="X42" s="250">
        <v>700</v>
      </c>
      <c r="Y42" s="1891"/>
      <c r="Z42" s="250">
        <v>1019</v>
      </c>
      <c r="AA42" s="1891"/>
      <c r="AB42" s="250">
        <v>698</v>
      </c>
      <c r="AC42" s="1891"/>
      <c r="AD42" s="250">
        <v>869</v>
      </c>
      <c r="AE42" s="1817"/>
      <c r="AF42" s="1224"/>
    </row>
    <row r="43" spans="1:32" ht="12" customHeight="1">
      <c r="A43" s="1224"/>
      <c r="B43" s="1860"/>
      <c r="C43" s="1835"/>
      <c r="D43" s="1836" t="s">
        <v>241</v>
      </c>
      <c r="E43" s="227"/>
      <c r="F43" s="228">
        <v>692</v>
      </c>
      <c r="G43" s="1891"/>
      <c r="H43" s="228">
        <v>725</v>
      </c>
      <c r="I43" s="1891"/>
      <c r="J43" s="228">
        <v>684</v>
      </c>
      <c r="K43" s="1891"/>
      <c r="L43" s="228">
        <v>693</v>
      </c>
      <c r="M43" s="1891"/>
      <c r="N43" s="250">
        <v>623</v>
      </c>
      <c r="O43" s="1891"/>
      <c r="P43" s="250">
        <v>350</v>
      </c>
      <c r="Q43" s="1891"/>
      <c r="R43" s="250">
        <v>285</v>
      </c>
      <c r="S43" s="1891"/>
      <c r="T43" s="250">
        <v>416</v>
      </c>
      <c r="U43" s="1891"/>
      <c r="V43" s="250">
        <v>203</v>
      </c>
      <c r="W43" s="1891"/>
      <c r="X43" s="250">
        <v>141</v>
      </c>
      <c r="Y43" s="1891"/>
      <c r="Z43" s="250">
        <v>234</v>
      </c>
      <c r="AA43" s="1891"/>
      <c r="AB43" s="250">
        <v>497</v>
      </c>
      <c r="AC43" s="1891"/>
      <c r="AD43" s="250">
        <v>718</v>
      </c>
      <c r="AE43" s="1817"/>
      <c r="AF43" s="1224"/>
    </row>
    <row r="44" spans="1:32" ht="12" customHeight="1">
      <c r="A44" s="1224"/>
      <c r="B44" s="1860"/>
      <c r="C44" s="1835"/>
      <c r="D44" s="1836" t="s">
        <v>167</v>
      </c>
      <c r="E44" s="227"/>
      <c r="F44" s="228">
        <v>39</v>
      </c>
      <c r="G44" s="1891"/>
      <c r="H44" s="228">
        <v>64</v>
      </c>
      <c r="I44" s="1891"/>
      <c r="J44" s="228">
        <v>62</v>
      </c>
      <c r="K44" s="1891"/>
      <c r="L44" s="228">
        <v>76</v>
      </c>
      <c r="M44" s="1891"/>
      <c r="N44" s="250">
        <v>90</v>
      </c>
      <c r="O44" s="1891"/>
      <c r="P44" s="250">
        <v>86</v>
      </c>
      <c r="Q44" s="1891"/>
      <c r="R44" s="250">
        <v>52</v>
      </c>
      <c r="S44" s="1891"/>
      <c r="T44" s="250">
        <v>41</v>
      </c>
      <c r="U44" s="1891"/>
      <c r="V44" s="250">
        <v>47</v>
      </c>
      <c r="W44" s="1891"/>
      <c r="X44" s="250">
        <v>23</v>
      </c>
      <c r="Y44" s="1891"/>
      <c r="Z44" s="250">
        <v>46</v>
      </c>
      <c r="AA44" s="1891"/>
      <c r="AB44" s="250">
        <v>21</v>
      </c>
      <c r="AC44" s="1891"/>
      <c r="AD44" s="250">
        <v>79</v>
      </c>
      <c r="AE44" s="1817"/>
      <c r="AF44" s="1224"/>
    </row>
    <row r="45" spans="1:32" ht="12" customHeight="1">
      <c r="A45" s="1224"/>
      <c r="B45" s="1860"/>
      <c r="C45" s="1835"/>
      <c r="D45" s="1836" t="s">
        <v>168</v>
      </c>
      <c r="E45" s="227"/>
      <c r="F45" s="228">
        <v>90</v>
      </c>
      <c r="G45" s="1891"/>
      <c r="H45" s="228">
        <v>132</v>
      </c>
      <c r="I45" s="1891"/>
      <c r="J45" s="228">
        <v>115</v>
      </c>
      <c r="K45" s="1891"/>
      <c r="L45" s="228">
        <v>174</v>
      </c>
      <c r="M45" s="1891"/>
      <c r="N45" s="250">
        <v>148</v>
      </c>
      <c r="O45" s="1891"/>
      <c r="P45" s="250">
        <v>170</v>
      </c>
      <c r="Q45" s="1891"/>
      <c r="R45" s="250">
        <v>109</v>
      </c>
      <c r="S45" s="1891"/>
      <c r="T45" s="250">
        <v>133</v>
      </c>
      <c r="U45" s="1891"/>
      <c r="V45" s="250">
        <v>119</v>
      </c>
      <c r="W45" s="1891"/>
      <c r="X45" s="250">
        <v>61</v>
      </c>
      <c r="Y45" s="1891"/>
      <c r="Z45" s="250">
        <v>131</v>
      </c>
      <c r="AA45" s="1891"/>
      <c r="AB45" s="250">
        <v>113</v>
      </c>
      <c r="AC45" s="1891"/>
      <c r="AD45" s="250">
        <v>155</v>
      </c>
      <c r="AE45" s="1817"/>
      <c r="AF45" s="1224"/>
    </row>
    <row r="46" spans="1:32" ht="4.5" customHeight="1">
      <c r="A46" s="1224"/>
      <c r="B46" s="1860"/>
      <c r="C46" s="1835"/>
      <c r="D46" s="1897"/>
      <c r="E46" s="229"/>
      <c r="F46" s="1891"/>
      <c r="G46" s="1891"/>
      <c r="H46" s="1891"/>
      <c r="I46" s="1891"/>
      <c r="J46" s="1891"/>
      <c r="K46" s="1891"/>
      <c r="L46" s="1891"/>
      <c r="M46" s="1891"/>
      <c r="N46" s="1898"/>
      <c r="O46" s="1891"/>
      <c r="P46" s="1898"/>
      <c r="Q46" s="1891"/>
      <c r="R46" s="1898"/>
      <c r="S46" s="1891"/>
      <c r="T46" s="1898"/>
      <c r="U46" s="1891"/>
      <c r="V46" s="1898"/>
      <c r="W46" s="1891"/>
      <c r="X46" s="1898"/>
      <c r="Y46" s="1891"/>
      <c r="Z46" s="1898"/>
      <c r="AA46" s="1891"/>
      <c r="AB46" s="1898"/>
      <c r="AC46" s="1891"/>
      <c r="AD46" s="1898"/>
      <c r="AE46" s="1817"/>
      <c r="AF46" s="1224"/>
    </row>
    <row r="47" spans="1:32" ht="12" customHeight="1">
      <c r="A47" s="1224"/>
      <c r="B47" s="1860"/>
      <c r="C47" s="1835"/>
      <c r="D47" s="1889" t="s">
        <v>615</v>
      </c>
      <c r="E47" s="227"/>
      <c r="F47" s="228">
        <v>334</v>
      </c>
      <c r="G47" s="1891"/>
      <c r="H47" s="228">
        <v>401</v>
      </c>
      <c r="I47" s="1891"/>
      <c r="J47" s="228">
        <v>597</v>
      </c>
      <c r="K47" s="1891"/>
      <c r="L47" s="228">
        <v>324</v>
      </c>
      <c r="M47" s="1891"/>
      <c r="N47" s="250">
        <v>395</v>
      </c>
      <c r="O47" s="1891"/>
      <c r="P47" s="250">
        <v>527</v>
      </c>
      <c r="Q47" s="1891"/>
      <c r="R47" s="250">
        <v>392</v>
      </c>
      <c r="S47" s="1891"/>
      <c r="T47" s="250">
        <v>894</v>
      </c>
      <c r="U47" s="1891"/>
      <c r="V47" s="250">
        <v>948</v>
      </c>
      <c r="W47" s="1891"/>
      <c r="X47" s="250">
        <v>402</v>
      </c>
      <c r="Y47" s="1891"/>
      <c r="Z47" s="250">
        <v>579</v>
      </c>
      <c r="AA47" s="1891"/>
      <c r="AB47" s="250">
        <v>345</v>
      </c>
      <c r="AC47" s="1891"/>
      <c r="AD47" s="250">
        <v>767</v>
      </c>
      <c r="AE47" s="1817"/>
      <c r="AF47" s="1224"/>
    </row>
    <row r="48" spans="1:32" ht="12" customHeight="1">
      <c r="A48" s="1224"/>
      <c r="B48" s="1860"/>
      <c r="C48" s="1835"/>
      <c r="D48" s="1889" t="s">
        <v>268</v>
      </c>
      <c r="E48" s="227"/>
      <c r="F48" s="228">
        <v>2267</v>
      </c>
      <c r="G48" s="1891"/>
      <c r="H48" s="228">
        <v>1698</v>
      </c>
      <c r="I48" s="1891"/>
      <c r="J48" s="228">
        <v>2245</v>
      </c>
      <c r="K48" s="1891"/>
      <c r="L48" s="228">
        <v>2349</v>
      </c>
      <c r="M48" s="1891"/>
      <c r="N48" s="250">
        <v>2282</v>
      </c>
      <c r="O48" s="1891"/>
      <c r="P48" s="250">
        <v>1849</v>
      </c>
      <c r="Q48" s="1891"/>
      <c r="R48" s="250">
        <v>2444</v>
      </c>
      <c r="S48" s="1891"/>
      <c r="T48" s="250">
        <v>2593</v>
      </c>
      <c r="U48" s="1891"/>
      <c r="V48" s="250">
        <v>2409</v>
      </c>
      <c r="W48" s="1891"/>
      <c r="X48" s="250">
        <v>1488</v>
      </c>
      <c r="Y48" s="1891"/>
      <c r="Z48" s="250">
        <v>2275</v>
      </c>
      <c r="AA48" s="1891"/>
      <c r="AB48" s="250">
        <v>2500</v>
      </c>
      <c r="AC48" s="1891"/>
      <c r="AD48" s="250">
        <v>2843</v>
      </c>
      <c r="AE48" s="1817"/>
      <c r="AF48" s="1224"/>
    </row>
    <row r="49" spans="1:32" ht="12" customHeight="1">
      <c r="A49" s="1224"/>
      <c r="B49" s="1860"/>
      <c r="C49" s="1835"/>
      <c r="D49" s="1889" t="s">
        <v>209</v>
      </c>
      <c r="E49" s="227"/>
      <c r="F49" s="228">
        <v>4916</v>
      </c>
      <c r="G49" s="1891"/>
      <c r="H49" s="228">
        <v>5055</v>
      </c>
      <c r="I49" s="1891"/>
      <c r="J49" s="228">
        <v>5708</v>
      </c>
      <c r="K49" s="1891"/>
      <c r="L49" s="228">
        <v>5711</v>
      </c>
      <c r="M49" s="1891"/>
      <c r="N49" s="250">
        <v>5929</v>
      </c>
      <c r="O49" s="1891"/>
      <c r="P49" s="250">
        <v>6309</v>
      </c>
      <c r="Q49" s="1891"/>
      <c r="R49" s="250">
        <v>6400</v>
      </c>
      <c r="S49" s="1891"/>
      <c r="T49" s="250">
        <v>5728</v>
      </c>
      <c r="U49" s="1891"/>
      <c r="V49" s="250">
        <v>4833</v>
      </c>
      <c r="W49" s="1891"/>
      <c r="X49" s="250">
        <v>3985</v>
      </c>
      <c r="Y49" s="1891"/>
      <c r="Z49" s="250">
        <v>5728</v>
      </c>
      <c r="AA49" s="1891"/>
      <c r="AB49" s="250">
        <v>4811</v>
      </c>
      <c r="AC49" s="1891"/>
      <c r="AD49" s="250">
        <v>6039</v>
      </c>
      <c r="AE49" s="1817"/>
      <c r="AF49" s="1224"/>
    </row>
    <row r="50" spans="1:32" ht="11.25" customHeight="1">
      <c r="A50" s="1224"/>
      <c r="B50" s="1860"/>
      <c r="C50" s="1835"/>
      <c r="D50" s="1889" t="s">
        <v>269</v>
      </c>
      <c r="E50" s="227"/>
      <c r="F50" s="228" t="s">
        <v>9</v>
      </c>
      <c r="G50" s="1891"/>
      <c r="H50" s="250" t="s">
        <v>9</v>
      </c>
      <c r="I50" s="1891"/>
      <c r="J50" s="250" t="s">
        <v>9</v>
      </c>
      <c r="K50" s="1891"/>
      <c r="L50" s="250">
        <v>2</v>
      </c>
      <c r="M50" s="1891"/>
      <c r="N50" s="250" t="s">
        <v>9</v>
      </c>
      <c r="O50" s="1891"/>
      <c r="P50" s="250">
        <v>1</v>
      </c>
      <c r="Q50" s="1891"/>
      <c r="R50" s="250" t="s">
        <v>9</v>
      </c>
      <c r="S50" s="1891"/>
      <c r="T50" s="250">
        <v>19</v>
      </c>
      <c r="U50" s="1891"/>
      <c r="V50" s="250">
        <v>19</v>
      </c>
      <c r="W50" s="1891"/>
      <c r="X50" s="250" t="s">
        <v>9</v>
      </c>
      <c r="Y50" s="1891"/>
      <c r="Z50" s="250" t="s">
        <v>9</v>
      </c>
      <c r="AA50" s="1891"/>
      <c r="AB50" s="250" t="s">
        <v>9</v>
      </c>
      <c r="AC50" s="1891"/>
      <c r="AD50" s="250">
        <v>1</v>
      </c>
      <c r="AE50" s="1817"/>
      <c r="AF50" s="1224"/>
    </row>
    <row r="51" spans="1:32" ht="3.75" customHeight="1">
      <c r="A51" s="1224"/>
      <c r="B51" s="1860"/>
      <c r="C51" s="1899"/>
      <c r="D51" s="1899"/>
      <c r="E51" s="229"/>
      <c r="F51" s="228"/>
      <c r="G51" s="1891"/>
      <c r="H51" s="228"/>
      <c r="I51" s="1891"/>
      <c r="J51" s="228"/>
      <c r="K51" s="1891"/>
      <c r="L51" s="228"/>
      <c r="M51" s="1891"/>
      <c r="N51" s="250"/>
      <c r="O51" s="1891"/>
      <c r="P51" s="250"/>
      <c r="Q51" s="1891"/>
      <c r="R51" s="250"/>
      <c r="S51" s="1891"/>
      <c r="T51" s="250"/>
      <c r="U51" s="1891"/>
      <c r="V51" s="250"/>
      <c r="W51" s="1891"/>
      <c r="X51" s="250"/>
      <c r="Y51" s="1891"/>
      <c r="Z51" s="250"/>
      <c r="AA51" s="1891"/>
      <c r="AB51" s="250"/>
      <c r="AC51" s="1891"/>
      <c r="AD51" s="250"/>
      <c r="AE51" s="1817"/>
      <c r="AF51" s="1224"/>
    </row>
    <row r="52" spans="1:32" ht="12" customHeight="1">
      <c r="A52" s="1224"/>
      <c r="B52" s="1860"/>
      <c r="C52" s="1900" t="s">
        <v>480</v>
      </c>
      <c r="D52" s="1900"/>
      <c r="E52" s="1901"/>
      <c r="F52" s="228"/>
      <c r="G52" s="1891"/>
      <c r="H52" s="228"/>
      <c r="I52" s="1891"/>
      <c r="J52" s="228"/>
      <c r="K52" s="1891"/>
      <c r="L52" s="228"/>
      <c r="M52" s="1891"/>
      <c r="N52" s="250"/>
      <c r="O52" s="1891"/>
      <c r="P52" s="250"/>
      <c r="Q52" s="1891"/>
      <c r="R52" s="250"/>
      <c r="S52" s="1891"/>
      <c r="T52" s="250"/>
      <c r="U52" s="1891"/>
      <c r="V52" s="250"/>
      <c r="W52" s="1891"/>
      <c r="X52" s="250"/>
      <c r="Y52" s="1891"/>
      <c r="Z52" s="250"/>
      <c r="AA52" s="1891"/>
      <c r="AB52" s="250"/>
      <c r="AC52" s="1891"/>
      <c r="AD52" s="250"/>
      <c r="AE52" s="1817"/>
      <c r="AF52" s="1224"/>
    </row>
    <row r="53" spans="1:32" ht="12" customHeight="1">
      <c r="A53" s="1224"/>
      <c r="B53" s="1860"/>
      <c r="C53" s="1835"/>
      <c r="D53" s="1847" t="s">
        <v>606</v>
      </c>
      <c r="E53" s="227"/>
      <c r="F53" s="228">
        <v>1338</v>
      </c>
      <c r="G53" s="1318"/>
      <c r="H53" s="228">
        <v>1418</v>
      </c>
      <c r="I53" s="1318"/>
      <c r="J53" s="228">
        <v>1799</v>
      </c>
      <c r="K53" s="1318"/>
      <c r="L53" s="228">
        <v>1594</v>
      </c>
      <c r="M53" s="1318"/>
      <c r="N53" s="250">
        <v>1568</v>
      </c>
      <c r="O53" s="1318"/>
      <c r="P53" s="250">
        <v>1380</v>
      </c>
      <c r="Q53" s="1318"/>
      <c r="R53" s="250">
        <v>2359</v>
      </c>
      <c r="S53" s="1318"/>
      <c r="T53" s="250">
        <v>1423</v>
      </c>
      <c r="U53" s="1318"/>
      <c r="V53" s="250">
        <v>1031</v>
      </c>
      <c r="W53" s="1318"/>
      <c r="X53" s="250">
        <v>952</v>
      </c>
      <c r="Y53" s="1318"/>
      <c r="Z53" s="250">
        <v>1398</v>
      </c>
      <c r="AA53" s="1318"/>
      <c r="AB53" s="250">
        <v>1128</v>
      </c>
      <c r="AC53" s="1318"/>
      <c r="AD53" s="250">
        <v>1519</v>
      </c>
      <c r="AE53" s="1817"/>
      <c r="AF53" s="1224"/>
    </row>
    <row r="54" spans="1:32" ht="12" customHeight="1">
      <c r="A54" s="1224"/>
      <c r="B54" s="1860"/>
      <c r="C54" s="1835"/>
      <c r="D54" s="1847" t="s">
        <v>608</v>
      </c>
      <c r="E54" s="227"/>
      <c r="F54" s="228">
        <v>660</v>
      </c>
      <c r="G54" s="1318"/>
      <c r="H54" s="228">
        <v>622</v>
      </c>
      <c r="I54" s="1318"/>
      <c r="J54" s="228">
        <v>725</v>
      </c>
      <c r="K54" s="1318"/>
      <c r="L54" s="228">
        <v>1019</v>
      </c>
      <c r="M54" s="1318"/>
      <c r="N54" s="250">
        <v>856</v>
      </c>
      <c r="O54" s="1318"/>
      <c r="P54" s="250">
        <v>1411</v>
      </c>
      <c r="Q54" s="1318"/>
      <c r="R54" s="250">
        <v>923</v>
      </c>
      <c r="S54" s="1318"/>
      <c r="T54" s="250">
        <v>909</v>
      </c>
      <c r="U54" s="1318"/>
      <c r="V54" s="250">
        <v>796</v>
      </c>
      <c r="W54" s="1318"/>
      <c r="X54" s="250">
        <v>710</v>
      </c>
      <c r="Y54" s="1318"/>
      <c r="Z54" s="250">
        <v>965</v>
      </c>
      <c r="AA54" s="1318"/>
      <c r="AB54" s="250">
        <v>876</v>
      </c>
      <c r="AC54" s="1318"/>
      <c r="AD54" s="250">
        <v>1050</v>
      </c>
      <c r="AE54" s="1817"/>
      <c r="AF54" s="1224"/>
    </row>
    <row r="55" spans="1:32" ht="12" customHeight="1">
      <c r="A55" s="1224"/>
      <c r="B55" s="1860"/>
      <c r="C55" s="1835"/>
      <c r="D55" s="1847" t="s">
        <v>616</v>
      </c>
      <c r="E55" s="227"/>
      <c r="F55" s="228">
        <v>819</v>
      </c>
      <c r="G55" s="1318"/>
      <c r="H55" s="228">
        <v>605</v>
      </c>
      <c r="I55" s="1318"/>
      <c r="J55" s="228">
        <v>855</v>
      </c>
      <c r="K55" s="1318"/>
      <c r="L55" s="228">
        <v>774</v>
      </c>
      <c r="M55" s="1318"/>
      <c r="N55" s="250">
        <v>772</v>
      </c>
      <c r="O55" s="1318"/>
      <c r="P55" s="250">
        <v>609</v>
      </c>
      <c r="Q55" s="1318"/>
      <c r="R55" s="250">
        <v>1013</v>
      </c>
      <c r="S55" s="1318"/>
      <c r="T55" s="250">
        <v>831</v>
      </c>
      <c r="U55" s="1318"/>
      <c r="V55" s="250">
        <v>872</v>
      </c>
      <c r="W55" s="1318"/>
      <c r="X55" s="250">
        <v>618</v>
      </c>
      <c r="Y55" s="1318"/>
      <c r="Z55" s="250">
        <v>1076</v>
      </c>
      <c r="AA55" s="1318"/>
      <c r="AB55" s="250">
        <v>740</v>
      </c>
      <c r="AC55" s="1318"/>
      <c r="AD55" s="250">
        <v>1102</v>
      </c>
      <c r="AE55" s="1817"/>
      <c r="AF55" s="1224"/>
    </row>
    <row r="56" spans="1:32" ht="12" customHeight="1">
      <c r="A56" s="1224"/>
      <c r="B56" s="1860"/>
      <c r="C56" s="1835"/>
      <c r="D56" s="1847" t="s">
        <v>607</v>
      </c>
      <c r="E56" s="227"/>
      <c r="F56" s="228">
        <v>647</v>
      </c>
      <c r="G56" s="1318"/>
      <c r="H56" s="228">
        <v>788</v>
      </c>
      <c r="I56" s="1318"/>
      <c r="J56" s="228">
        <v>815</v>
      </c>
      <c r="K56" s="1318"/>
      <c r="L56" s="228">
        <v>830</v>
      </c>
      <c r="M56" s="1318"/>
      <c r="N56" s="250">
        <v>815</v>
      </c>
      <c r="O56" s="1318"/>
      <c r="P56" s="250">
        <v>789</v>
      </c>
      <c r="Q56" s="1318"/>
      <c r="R56" s="250">
        <v>612</v>
      </c>
      <c r="S56" s="1318"/>
      <c r="T56" s="250">
        <v>580</v>
      </c>
      <c r="U56" s="1318"/>
      <c r="V56" s="250">
        <v>446</v>
      </c>
      <c r="W56" s="1318"/>
      <c r="X56" s="250">
        <v>382</v>
      </c>
      <c r="Y56" s="1318"/>
      <c r="Z56" s="250">
        <v>451</v>
      </c>
      <c r="AA56" s="1318"/>
      <c r="AB56" s="250">
        <v>616</v>
      </c>
      <c r="AC56" s="1318"/>
      <c r="AD56" s="250">
        <v>796</v>
      </c>
      <c r="AE56" s="1817"/>
      <c r="AF56" s="1224"/>
    </row>
    <row r="57" spans="1:32" ht="12" customHeight="1">
      <c r="A57" s="1224"/>
      <c r="B57" s="1860"/>
      <c r="C57" s="1835"/>
      <c r="D57" s="1847" t="s">
        <v>611</v>
      </c>
      <c r="E57" s="227"/>
      <c r="F57" s="228">
        <v>444</v>
      </c>
      <c r="G57" s="1318"/>
      <c r="H57" s="228">
        <v>483</v>
      </c>
      <c r="I57" s="1318"/>
      <c r="J57" s="228">
        <v>439</v>
      </c>
      <c r="K57" s="1318"/>
      <c r="L57" s="228">
        <v>392</v>
      </c>
      <c r="M57" s="1318"/>
      <c r="N57" s="250">
        <v>389</v>
      </c>
      <c r="O57" s="1318"/>
      <c r="P57" s="250">
        <v>342</v>
      </c>
      <c r="Q57" s="1318"/>
      <c r="R57" s="250">
        <v>400</v>
      </c>
      <c r="S57" s="1318"/>
      <c r="T57" s="250">
        <v>486</v>
      </c>
      <c r="U57" s="1318"/>
      <c r="V57" s="250">
        <v>407</v>
      </c>
      <c r="W57" s="1318"/>
      <c r="X57" s="250">
        <v>368</v>
      </c>
      <c r="Y57" s="1318"/>
      <c r="Z57" s="250">
        <v>429</v>
      </c>
      <c r="AA57" s="1318"/>
      <c r="AB57" s="250">
        <v>498</v>
      </c>
      <c r="AC57" s="1318"/>
      <c r="AD57" s="250">
        <v>593</v>
      </c>
      <c r="AE57" s="1817"/>
      <c r="AF57" s="1224"/>
    </row>
    <row r="58" spans="1:32" ht="13.5" hidden="1" customHeight="1">
      <c r="A58" s="1224"/>
      <c r="B58" s="1860"/>
      <c r="C58" s="1835"/>
      <c r="D58" s="1847" t="s">
        <v>617</v>
      </c>
      <c r="E58" s="227"/>
      <c r="F58" s="228">
        <v>373</v>
      </c>
      <c r="G58" s="1318"/>
      <c r="H58" s="228">
        <v>330</v>
      </c>
      <c r="I58" s="1318"/>
      <c r="J58" s="228">
        <v>334</v>
      </c>
      <c r="K58" s="1318"/>
      <c r="L58" s="228">
        <v>373</v>
      </c>
      <c r="M58" s="1318"/>
      <c r="N58" s="250">
        <v>496</v>
      </c>
      <c r="O58" s="1318"/>
      <c r="P58" s="250">
        <v>372</v>
      </c>
      <c r="Q58" s="1318"/>
      <c r="R58" s="250">
        <v>426</v>
      </c>
      <c r="S58" s="1318"/>
      <c r="T58" s="250">
        <v>417</v>
      </c>
      <c r="U58" s="1318"/>
      <c r="V58" s="250">
        <v>493</v>
      </c>
      <c r="W58" s="1318"/>
      <c r="X58" s="250">
        <v>254</v>
      </c>
      <c r="Y58" s="1318"/>
      <c r="Z58" s="250">
        <v>405</v>
      </c>
      <c r="AA58" s="1318"/>
      <c r="AB58" s="250">
        <v>348</v>
      </c>
      <c r="AC58" s="1318"/>
      <c r="AD58" s="250">
        <v>429</v>
      </c>
      <c r="AE58" s="1817"/>
      <c r="AF58" s="1224"/>
    </row>
    <row r="59" spans="1:32" ht="12" hidden="1" customHeight="1">
      <c r="A59" s="1224"/>
      <c r="B59" s="1860"/>
      <c r="C59" s="1835"/>
      <c r="D59" s="1847" t="s">
        <v>618</v>
      </c>
      <c r="E59" s="227"/>
      <c r="F59" s="228">
        <v>580</v>
      </c>
      <c r="G59" s="1318"/>
      <c r="H59" s="228">
        <v>428</v>
      </c>
      <c r="I59" s="1318"/>
      <c r="J59" s="228">
        <v>588</v>
      </c>
      <c r="K59" s="1318"/>
      <c r="L59" s="228">
        <v>378</v>
      </c>
      <c r="M59" s="1318"/>
      <c r="N59" s="250">
        <v>391</v>
      </c>
      <c r="O59" s="1318"/>
      <c r="P59" s="250">
        <v>522</v>
      </c>
      <c r="Q59" s="1318"/>
      <c r="R59" s="250">
        <v>491</v>
      </c>
      <c r="S59" s="1318"/>
      <c r="T59" s="250">
        <v>674</v>
      </c>
      <c r="U59" s="1318"/>
      <c r="V59" s="250">
        <v>840</v>
      </c>
      <c r="W59" s="1318"/>
      <c r="X59" s="250">
        <v>461</v>
      </c>
      <c r="Y59" s="1318"/>
      <c r="Z59" s="250">
        <v>480</v>
      </c>
      <c r="AA59" s="1318"/>
      <c r="AB59" s="250">
        <v>310</v>
      </c>
      <c r="AC59" s="1318"/>
      <c r="AD59" s="250">
        <v>665</v>
      </c>
      <c r="AE59" s="1817"/>
      <c r="AF59" s="1224"/>
    </row>
    <row r="60" spans="1:32" ht="12" hidden="1" customHeight="1">
      <c r="A60" s="1224"/>
      <c r="B60" s="1860"/>
      <c r="C60" s="1835"/>
      <c r="D60" s="1847" t="s">
        <v>610</v>
      </c>
      <c r="E60" s="227"/>
      <c r="F60" s="228">
        <v>375</v>
      </c>
      <c r="G60" s="1318"/>
      <c r="H60" s="228">
        <v>333</v>
      </c>
      <c r="I60" s="1318"/>
      <c r="J60" s="228">
        <v>401</v>
      </c>
      <c r="K60" s="1318"/>
      <c r="L60" s="228">
        <v>520</v>
      </c>
      <c r="M60" s="1318"/>
      <c r="N60" s="250">
        <v>453</v>
      </c>
      <c r="O60" s="1318"/>
      <c r="P60" s="250">
        <v>511</v>
      </c>
      <c r="Q60" s="1318"/>
      <c r="R60" s="250">
        <v>307</v>
      </c>
      <c r="S60" s="1318"/>
      <c r="T60" s="250">
        <v>437</v>
      </c>
      <c r="U60" s="1318"/>
      <c r="V60" s="250">
        <v>481</v>
      </c>
      <c r="W60" s="1318"/>
      <c r="X60" s="250">
        <v>186</v>
      </c>
      <c r="Y60" s="1318"/>
      <c r="Z60" s="250">
        <v>284</v>
      </c>
      <c r="AA60" s="1318"/>
      <c r="AB60" s="250">
        <v>241</v>
      </c>
      <c r="AC60" s="1318"/>
      <c r="AD60" s="250">
        <v>274</v>
      </c>
      <c r="AE60" s="1817"/>
      <c r="AF60" s="1224"/>
    </row>
    <row r="61" spans="1:32" ht="4.5" customHeight="1">
      <c r="A61" s="1224"/>
      <c r="B61" s="1860"/>
      <c r="C61" s="231"/>
      <c r="D61" s="1234"/>
      <c r="E61" s="227"/>
      <c r="F61" s="228"/>
      <c r="G61" s="1891"/>
      <c r="H61" s="228"/>
      <c r="I61" s="1891"/>
      <c r="J61" s="228"/>
      <c r="K61" s="1891"/>
      <c r="L61" s="228"/>
      <c r="M61" s="1891"/>
      <c r="N61" s="250"/>
      <c r="O61" s="1891"/>
      <c r="P61" s="250"/>
      <c r="Q61" s="1891"/>
      <c r="R61" s="250"/>
      <c r="S61" s="1891"/>
      <c r="T61" s="250"/>
      <c r="U61" s="1891"/>
      <c r="V61" s="250"/>
      <c r="W61" s="1891"/>
      <c r="X61" s="250"/>
      <c r="Y61" s="1891"/>
      <c r="Z61" s="250"/>
      <c r="AA61" s="1891"/>
      <c r="AB61" s="250"/>
      <c r="AC61" s="1891"/>
      <c r="AD61" s="250"/>
      <c r="AE61" s="1817"/>
      <c r="AF61" s="1224"/>
    </row>
    <row r="62" spans="1:32" ht="12" customHeight="1">
      <c r="A62" s="1224"/>
      <c r="B62" s="1860"/>
      <c r="C62" s="1822" t="s">
        <v>271</v>
      </c>
      <c r="D62" s="1822"/>
      <c r="E62" s="490"/>
      <c r="F62" s="1902">
        <v>14.2</v>
      </c>
      <c r="G62" s="1902"/>
      <c r="H62" s="1902">
        <v>12.6</v>
      </c>
      <c r="I62" s="1902"/>
      <c r="J62" s="1902">
        <v>15.2</v>
      </c>
      <c r="K62" s="1902"/>
      <c r="L62" s="1902">
        <v>14.9</v>
      </c>
      <c r="M62" s="1902"/>
      <c r="N62" s="1903">
        <f>+N38/N9*100</f>
        <v>13.8</v>
      </c>
      <c r="O62" s="1902"/>
      <c r="P62" s="1903">
        <f>+P38/P9*100</f>
        <v>14.4</v>
      </c>
      <c r="Q62" s="1902"/>
      <c r="R62" s="1903">
        <f>+R38/R9*100</f>
        <v>12.3</v>
      </c>
      <c r="S62" s="1902"/>
      <c r="T62" s="1903">
        <f>+T38/T9*100</f>
        <v>12.2</v>
      </c>
      <c r="U62" s="1902"/>
      <c r="V62" s="1903">
        <f>+V38/V9*100</f>
        <v>11.7</v>
      </c>
      <c r="W62" s="1902"/>
      <c r="X62" s="1903">
        <f>+X38/X9*100</f>
        <v>10.8</v>
      </c>
      <c r="Y62" s="1902"/>
      <c r="Z62" s="1903">
        <f>+Z38/Z9*100</f>
        <v>11.5</v>
      </c>
      <c r="AA62" s="1902"/>
      <c r="AB62" s="1903">
        <f>+AB38/AB9*100</f>
        <v>13.4</v>
      </c>
      <c r="AC62" s="1902"/>
      <c r="AD62" s="1903">
        <f>+AD38/AD9*100</f>
        <v>15.2</v>
      </c>
      <c r="AE62" s="1817"/>
      <c r="AF62" s="1224"/>
    </row>
    <row r="63" spans="1:32" ht="11.25" customHeight="1" thickBot="1">
      <c r="A63" s="1224"/>
      <c r="B63" s="1860"/>
      <c r="C63" s="1904"/>
      <c r="D63" s="1817"/>
      <c r="E63" s="1817"/>
      <c r="F63" s="1237"/>
      <c r="G63" s="1891"/>
      <c r="H63" s="1237"/>
      <c r="I63" s="1891"/>
      <c r="J63" s="1237"/>
      <c r="K63" s="1891"/>
      <c r="L63" s="1237"/>
      <c r="M63" s="1891"/>
      <c r="N63" s="1237"/>
      <c r="O63" s="1891"/>
      <c r="P63" s="1237"/>
      <c r="Q63" s="1891"/>
      <c r="R63" s="1237"/>
      <c r="S63" s="1891"/>
      <c r="T63" s="1237"/>
      <c r="U63" s="1891"/>
      <c r="V63" s="1237"/>
      <c r="W63" s="1891"/>
      <c r="X63" s="1237"/>
      <c r="Y63" s="1891"/>
      <c r="Z63" s="1237"/>
      <c r="AA63" s="1891"/>
      <c r="AB63" s="1237"/>
      <c r="AC63" s="1891"/>
      <c r="AD63" s="1237"/>
      <c r="AE63" s="1817"/>
      <c r="AF63" s="1224"/>
    </row>
    <row r="64" spans="1:32" s="1241" customFormat="1" ht="13.5" customHeight="1" thickBot="1">
      <c r="A64" s="1239"/>
      <c r="B64" s="1862"/>
      <c r="C64" s="1814" t="s">
        <v>272</v>
      </c>
      <c r="D64" s="1815"/>
      <c r="E64" s="1815"/>
      <c r="F64" s="1893"/>
      <c r="G64" s="1893"/>
      <c r="H64" s="1893"/>
      <c r="I64" s="1893"/>
      <c r="J64" s="1893"/>
      <c r="K64" s="1893"/>
      <c r="L64" s="1893"/>
      <c r="M64" s="1893"/>
      <c r="N64" s="1893"/>
      <c r="O64" s="1893"/>
      <c r="P64" s="1893"/>
      <c r="Q64" s="1893"/>
      <c r="R64" s="1893"/>
      <c r="S64" s="1893"/>
      <c r="T64" s="1893"/>
      <c r="U64" s="1893"/>
      <c r="V64" s="1893"/>
      <c r="W64" s="1893"/>
      <c r="X64" s="1893"/>
      <c r="Y64" s="1893"/>
      <c r="Z64" s="1893"/>
      <c r="AA64" s="1893"/>
      <c r="AB64" s="1893"/>
      <c r="AC64" s="1893"/>
      <c r="AD64" s="1894"/>
      <c r="AE64" s="1817"/>
      <c r="AF64" s="1239"/>
    </row>
    <row r="65" spans="1:32" ht="9.75" customHeight="1">
      <c r="A65" s="1224"/>
      <c r="B65" s="1860"/>
      <c r="C65" s="1895" t="s">
        <v>87</v>
      </c>
      <c r="D65" s="1905"/>
      <c r="E65" s="1242"/>
      <c r="F65" s="1891"/>
      <c r="G65" s="1891"/>
      <c r="H65" s="1891"/>
      <c r="I65" s="1891"/>
      <c r="J65" s="1891"/>
      <c r="K65" s="1891"/>
      <c r="L65" s="1891"/>
      <c r="M65" s="1891"/>
      <c r="N65" s="1891"/>
      <c r="O65" s="1891"/>
      <c r="P65" s="1891"/>
      <c r="Q65" s="1891"/>
      <c r="R65" s="1891"/>
      <c r="S65" s="1891"/>
      <c r="T65" s="1891"/>
      <c r="U65" s="1891"/>
      <c r="V65" s="1891"/>
      <c r="W65" s="1891"/>
      <c r="X65" s="1891"/>
      <c r="Y65" s="1891"/>
      <c r="Z65" s="1891"/>
      <c r="AA65" s="1891"/>
      <c r="AB65" s="1891"/>
      <c r="AC65" s="1891"/>
      <c r="AD65" s="1891"/>
      <c r="AE65" s="1817"/>
      <c r="AF65" s="1224"/>
    </row>
    <row r="66" spans="1:32" ht="12" customHeight="1">
      <c r="A66" s="1224"/>
      <c r="B66" s="1860"/>
      <c r="C66" s="1822" t="s">
        <v>77</v>
      </c>
      <c r="D66" s="1822"/>
      <c r="E66" s="1867">
        <f>SUM(E72:E78)</f>
        <v>0</v>
      </c>
      <c r="F66" s="1868">
        <v>4086</v>
      </c>
      <c r="G66" s="1906"/>
      <c r="H66" s="1868">
        <v>4864</v>
      </c>
      <c r="I66" s="1906"/>
      <c r="J66" s="1868">
        <v>5679</v>
      </c>
      <c r="K66" s="1906"/>
      <c r="L66" s="1868">
        <v>5554</v>
      </c>
      <c r="M66" s="1906"/>
      <c r="N66" s="1869">
        <v>5422</v>
      </c>
      <c r="O66" s="1906"/>
      <c r="P66" s="1869">
        <v>5527</v>
      </c>
      <c r="Q66" s="1906"/>
      <c r="R66" s="1869">
        <v>6201</v>
      </c>
      <c r="S66" s="1906"/>
      <c r="T66" s="1869">
        <v>5503</v>
      </c>
      <c r="U66" s="1906"/>
      <c r="V66" s="1869">
        <v>4957</v>
      </c>
      <c r="W66" s="1906"/>
      <c r="X66" s="1869">
        <v>3327</v>
      </c>
      <c r="Y66" s="1906"/>
      <c r="Z66" s="1869">
        <v>5164</v>
      </c>
      <c r="AA66" s="1906"/>
      <c r="AB66" s="1869">
        <v>4761</v>
      </c>
      <c r="AC66" s="1906"/>
      <c r="AD66" s="1869">
        <v>6029</v>
      </c>
      <c r="AE66" s="1817"/>
      <c r="AF66" s="1224"/>
    </row>
    <row r="67" spans="1:32" ht="11.25" customHeight="1">
      <c r="A67" s="1224"/>
      <c r="B67" s="1860"/>
      <c r="C67" s="1835"/>
      <c r="D67" s="141" t="s">
        <v>615</v>
      </c>
      <c r="E67" s="227"/>
      <c r="F67" s="230">
        <v>197</v>
      </c>
      <c r="G67" s="1891"/>
      <c r="H67" s="230">
        <v>399</v>
      </c>
      <c r="I67" s="1891"/>
      <c r="J67" s="230">
        <v>411</v>
      </c>
      <c r="K67" s="1891"/>
      <c r="L67" s="230">
        <v>394</v>
      </c>
      <c r="M67" s="1891"/>
      <c r="N67" s="291">
        <v>194</v>
      </c>
      <c r="O67" s="1891"/>
      <c r="P67" s="291">
        <v>389</v>
      </c>
      <c r="Q67" s="1891"/>
      <c r="R67" s="291">
        <v>339</v>
      </c>
      <c r="S67" s="1891"/>
      <c r="T67" s="250">
        <v>288</v>
      </c>
      <c r="U67" s="1891"/>
      <c r="V67" s="250">
        <v>460</v>
      </c>
      <c r="W67" s="1891"/>
      <c r="X67" s="250">
        <v>138</v>
      </c>
      <c r="Y67" s="1891"/>
      <c r="Z67" s="250">
        <v>222</v>
      </c>
      <c r="AA67" s="1891"/>
      <c r="AB67" s="250">
        <v>196</v>
      </c>
      <c r="AC67" s="1891"/>
      <c r="AD67" s="250">
        <v>417</v>
      </c>
      <c r="AE67" s="1817"/>
      <c r="AF67" s="1224"/>
    </row>
    <row r="68" spans="1:32" ht="11.25" customHeight="1">
      <c r="A68" s="1224"/>
      <c r="B68" s="1860"/>
      <c r="C68" s="1835"/>
      <c r="D68" s="141" t="s">
        <v>268</v>
      </c>
      <c r="E68" s="227"/>
      <c r="F68" s="230">
        <v>1245</v>
      </c>
      <c r="G68" s="1891"/>
      <c r="H68" s="230">
        <v>1137</v>
      </c>
      <c r="I68" s="1891"/>
      <c r="J68" s="230">
        <v>1400</v>
      </c>
      <c r="K68" s="1891"/>
      <c r="L68" s="230">
        <v>1337</v>
      </c>
      <c r="M68" s="1891"/>
      <c r="N68" s="291">
        <v>1403</v>
      </c>
      <c r="O68" s="1891"/>
      <c r="P68" s="291">
        <v>1170</v>
      </c>
      <c r="Q68" s="1891"/>
      <c r="R68" s="291">
        <v>1377</v>
      </c>
      <c r="S68" s="1891"/>
      <c r="T68" s="250">
        <v>1554</v>
      </c>
      <c r="U68" s="1891"/>
      <c r="V68" s="250">
        <v>1464</v>
      </c>
      <c r="W68" s="1891"/>
      <c r="X68" s="250">
        <v>904</v>
      </c>
      <c r="Y68" s="1891"/>
      <c r="Z68" s="250">
        <v>1254</v>
      </c>
      <c r="AA68" s="1891"/>
      <c r="AB68" s="250">
        <v>1548</v>
      </c>
      <c r="AC68" s="1891"/>
      <c r="AD68" s="250">
        <v>1701</v>
      </c>
      <c r="AE68" s="1817"/>
      <c r="AF68" s="1224"/>
    </row>
    <row r="69" spans="1:32" ht="11.25" customHeight="1">
      <c r="A69" s="1224"/>
      <c r="B69" s="1860"/>
      <c r="C69" s="1835"/>
      <c r="D69" s="141" t="s">
        <v>209</v>
      </c>
      <c r="E69" s="227"/>
      <c r="F69" s="230">
        <v>2642</v>
      </c>
      <c r="G69" s="1891"/>
      <c r="H69" s="230">
        <v>3328</v>
      </c>
      <c r="I69" s="1891"/>
      <c r="J69" s="230">
        <v>3868</v>
      </c>
      <c r="K69" s="1891"/>
      <c r="L69" s="230">
        <v>3823</v>
      </c>
      <c r="M69" s="1891"/>
      <c r="N69" s="291">
        <v>3823</v>
      </c>
      <c r="O69" s="1891"/>
      <c r="P69" s="291">
        <v>3968</v>
      </c>
      <c r="Q69" s="1891"/>
      <c r="R69" s="291">
        <v>4485</v>
      </c>
      <c r="S69" s="1891"/>
      <c r="T69" s="250">
        <v>3643</v>
      </c>
      <c r="U69" s="1891"/>
      <c r="V69" s="250">
        <v>3018</v>
      </c>
      <c r="W69" s="1891"/>
      <c r="X69" s="250">
        <v>2285</v>
      </c>
      <c r="Y69" s="1891"/>
      <c r="Z69" s="250">
        <v>3688</v>
      </c>
      <c r="AA69" s="1891"/>
      <c r="AB69" s="250">
        <v>3017</v>
      </c>
      <c r="AC69" s="1891"/>
      <c r="AD69" s="250">
        <v>3910</v>
      </c>
      <c r="AE69" s="1817"/>
      <c r="AF69" s="1224"/>
    </row>
    <row r="70" spans="1:32" ht="11.25" customHeight="1">
      <c r="A70" s="1224"/>
      <c r="B70" s="1860"/>
      <c r="C70" s="1835"/>
      <c r="D70" s="141" t="s">
        <v>269</v>
      </c>
      <c r="E70" s="227"/>
      <c r="F70" s="228">
        <v>2</v>
      </c>
      <c r="G70" s="1891"/>
      <c r="H70" s="228" t="s">
        <v>9</v>
      </c>
      <c r="I70" s="1891"/>
      <c r="J70" s="228" t="s">
        <v>9</v>
      </c>
      <c r="K70" s="1891"/>
      <c r="L70" s="228" t="s">
        <v>9</v>
      </c>
      <c r="M70" s="1891"/>
      <c r="N70" s="250">
        <v>2</v>
      </c>
      <c r="O70" s="1891"/>
      <c r="P70" s="250" t="s">
        <v>9</v>
      </c>
      <c r="Q70" s="1891"/>
      <c r="R70" s="250" t="s">
        <v>9</v>
      </c>
      <c r="S70" s="1891"/>
      <c r="T70" s="250">
        <v>18</v>
      </c>
      <c r="U70" s="1891"/>
      <c r="V70" s="250">
        <v>15</v>
      </c>
      <c r="W70" s="1891"/>
      <c r="X70" s="250" t="s">
        <v>9</v>
      </c>
      <c r="Y70" s="1891"/>
      <c r="Z70" s="250" t="s">
        <v>9</v>
      </c>
      <c r="AA70" s="1891"/>
      <c r="AB70" s="250" t="s">
        <v>9</v>
      </c>
      <c r="AC70" s="1891"/>
      <c r="AD70" s="250">
        <v>1</v>
      </c>
      <c r="AE70" s="1817"/>
      <c r="AF70" s="1224"/>
    </row>
    <row r="71" spans="1:32" ht="3.75" customHeight="1">
      <c r="A71" s="1224"/>
      <c r="B71" s="1860"/>
      <c r="C71" s="1835"/>
      <c r="D71" s="1233"/>
      <c r="E71" s="1907"/>
      <c r="F71" s="228"/>
      <c r="G71" s="1891"/>
      <c r="H71" s="228"/>
      <c r="I71" s="1891"/>
      <c r="J71" s="228"/>
      <c r="K71" s="1891"/>
      <c r="L71" s="228"/>
      <c r="M71" s="1891"/>
      <c r="N71" s="250"/>
      <c r="O71" s="1891"/>
      <c r="P71" s="250"/>
      <c r="Q71" s="1891"/>
      <c r="R71" s="250"/>
      <c r="S71" s="1891"/>
      <c r="T71" s="250"/>
      <c r="U71" s="1891"/>
      <c r="V71" s="250"/>
      <c r="W71" s="1891"/>
      <c r="X71" s="250"/>
      <c r="Y71" s="1891"/>
      <c r="Z71" s="250"/>
      <c r="AA71" s="1891"/>
      <c r="AB71" s="250"/>
      <c r="AC71" s="1891"/>
      <c r="AD71" s="250"/>
      <c r="AE71" s="1817"/>
      <c r="AF71" s="1224"/>
    </row>
    <row r="72" spans="1:32" ht="12.75" hidden="1" customHeight="1">
      <c r="A72" s="1224"/>
      <c r="B72" s="1860"/>
      <c r="C72" s="1835"/>
      <c r="D72" s="400" t="s">
        <v>237</v>
      </c>
      <c r="E72" s="229"/>
      <c r="F72" s="228">
        <v>1421</v>
      </c>
      <c r="G72" s="1891"/>
      <c r="H72" s="228">
        <v>1597</v>
      </c>
      <c r="I72" s="1891"/>
      <c r="J72" s="228">
        <v>1757</v>
      </c>
      <c r="K72" s="1891"/>
      <c r="L72" s="228">
        <v>1539</v>
      </c>
      <c r="M72" s="1891"/>
      <c r="N72" s="250">
        <v>1671</v>
      </c>
      <c r="O72" s="1891"/>
      <c r="P72" s="250">
        <v>1389</v>
      </c>
      <c r="Q72" s="1891"/>
      <c r="R72" s="250">
        <v>2168</v>
      </c>
      <c r="S72" s="1891"/>
      <c r="T72" s="250">
        <v>2106</v>
      </c>
      <c r="U72" s="1891"/>
      <c r="V72" s="250">
        <v>1829</v>
      </c>
      <c r="W72" s="1891"/>
      <c r="X72" s="250">
        <v>1206</v>
      </c>
      <c r="Y72" s="1891"/>
      <c r="Z72" s="250">
        <v>1897</v>
      </c>
      <c r="AA72" s="1891"/>
      <c r="AB72" s="250">
        <v>1577</v>
      </c>
      <c r="AC72" s="1891"/>
      <c r="AD72" s="250">
        <v>1855</v>
      </c>
      <c r="AE72" s="1817"/>
      <c r="AF72" s="1224"/>
    </row>
    <row r="73" spans="1:32" ht="12.75" hidden="1" customHeight="1">
      <c r="A73" s="1224"/>
      <c r="B73" s="1860"/>
      <c r="C73" s="1835"/>
      <c r="D73" s="400" t="s">
        <v>238</v>
      </c>
      <c r="E73" s="229"/>
      <c r="F73" s="228">
        <v>1458</v>
      </c>
      <c r="G73" s="1891"/>
      <c r="H73" s="228">
        <v>1508</v>
      </c>
      <c r="I73" s="1891"/>
      <c r="J73" s="228">
        <v>1973</v>
      </c>
      <c r="K73" s="1891"/>
      <c r="L73" s="228">
        <v>1971</v>
      </c>
      <c r="M73" s="1891"/>
      <c r="N73" s="250">
        <v>1953</v>
      </c>
      <c r="O73" s="1891"/>
      <c r="P73" s="250">
        <v>2393</v>
      </c>
      <c r="Q73" s="1891"/>
      <c r="R73" s="250">
        <v>2543</v>
      </c>
      <c r="S73" s="1891"/>
      <c r="T73" s="250">
        <v>1961</v>
      </c>
      <c r="U73" s="1891"/>
      <c r="V73" s="250">
        <v>1411</v>
      </c>
      <c r="W73" s="1891"/>
      <c r="X73" s="250">
        <v>1139</v>
      </c>
      <c r="Y73" s="1891"/>
      <c r="Z73" s="250">
        <v>2094</v>
      </c>
      <c r="AA73" s="1891"/>
      <c r="AB73" s="250">
        <v>1902</v>
      </c>
      <c r="AC73" s="1891"/>
      <c r="AD73" s="250">
        <v>2313</v>
      </c>
      <c r="AE73" s="1817"/>
      <c r="AF73" s="1224"/>
    </row>
    <row r="74" spans="1:32" ht="12.75" hidden="1" customHeight="1">
      <c r="A74" s="1224"/>
      <c r="B74" s="1860"/>
      <c r="C74" s="1835"/>
      <c r="D74" s="400" t="s">
        <v>68</v>
      </c>
      <c r="E74" s="229"/>
      <c r="F74" s="228">
        <v>361</v>
      </c>
      <c r="G74" s="1891"/>
      <c r="H74" s="228">
        <v>462</v>
      </c>
      <c r="I74" s="1891"/>
      <c r="J74" s="228">
        <v>527</v>
      </c>
      <c r="K74" s="1891"/>
      <c r="L74" s="228">
        <v>498</v>
      </c>
      <c r="M74" s="1891"/>
      <c r="N74" s="250">
        <v>445</v>
      </c>
      <c r="O74" s="1891"/>
      <c r="P74" s="250">
        <v>434</v>
      </c>
      <c r="Q74" s="1891"/>
      <c r="R74" s="250">
        <v>433</v>
      </c>
      <c r="S74" s="1891"/>
      <c r="T74" s="250">
        <v>522</v>
      </c>
      <c r="U74" s="1891"/>
      <c r="V74" s="250">
        <v>563</v>
      </c>
      <c r="W74" s="1891"/>
      <c r="X74" s="250">
        <v>363</v>
      </c>
      <c r="Y74" s="1891"/>
      <c r="Z74" s="250">
        <v>404</v>
      </c>
      <c r="AA74" s="1891"/>
      <c r="AB74" s="250">
        <v>432</v>
      </c>
      <c r="AC74" s="1891"/>
      <c r="AD74" s="250">
        <v>552</v>
      </c>
      <c r="AE74" s="1817"/>
      <c r="AF74" s="1224"/>
    </row>
    <row r="75" spans="1:32" ht="12.75" hidden="1" customHeight="1">
      <c r="A75" s="1224"/>
      <c r="B75" s="1860"/>
      <c r="C75" s="1835"/>
      <c r="D75" s="400" t="s">
        <v>240</v>
      </c>
      <c r="E75" s="229"/>
      <c r="F75" s="228">
        <v>372</v>
      </c>
      <c r="G75" s="1891"/>
      <c r="H75" s="228">
        <v>592</v>
      </c>
      <c r="I75" s="1891"/>
      <c r="J75" s="228">
        <v>778</v>
      </c>
      <c r="K75" s="1891"/>
      <c r="L75" s="228">
        <v>812</v>
      </c>
      <c r="M75" s="1891"/>
      <c r="N75" s="250">
        <v>621</v>
      </c>
      <c r="O75" s="1891"/>
      <c r="P75" s="250">
        <v>848</v>
      </c>
      <c r="Q75" s="1891"/>
      <c r="R75" s="250">
        <v>700</v>
      </c>
      <c r="S75" s="1891"/>
      <c r="T75" s="250">
        <v>633</v>
      </c>
      <c r="U75" s="1891"/>
      <c r="V75" s="250">
        <v>852</v>
      </c>
      <c r="W75" s="1891"/>
      <c r="X75" s="250">
        <v>417</v>
      </c>
      <c r="Y75" s="1891"/>
      <c r="Z75" s="250">
        <v>538</v>
      </c>
      <c r="AA75" s="1891"/>
      <c r="AB75" s="250">
        <v>449</v>
      </c>
      <c r="AC75" s="1891"/>
      <c r="AD75" s="250">
        <v>599</v>
      </c>
      <c r="AE75" s="1817"/>
      <c r="AF75" s="1224"/>
    </row>
    <row r="76" spans="1:32" ht="12.75" hidden="1" customHeight="1">
      <c r="A76" s="1224"/>
      <c r="B76" s="1860"/>
      <c r="C76" s="1835"/>
      <c r="D76" s="400" t="s">
        <v>241</v>
      </c>
      <c r="E76" s="229"/>
      <c r="F76" s="228">
        <v>399</v>
      </c>
      <c r="G76" s="1891"/>
      <c r="H76" s="228">
        <v>545</v>
      </c>
      <c r="I76" s="1891"/>
      <c r="J76" s="228">
        <v>504</v>
      </c>
      <c r="K76" s="1891"/>
      <c r="L76" s="228">
        <v>546</v>
      </c>
      <c r="M76" s="1891"/>
      <c r="N76" s="250">
        <v>546</v>
      </c>
      <c r="O76" s="1891"/>
      <c r="P76" s="250">
        <v>274</v>
      </c>
      <c r="Q76" s="1891"/>
      <c r="R76" s="250">
        <v>225</v>
      </c>
      <c r="S76" s="1891"/>
      <c r="T76" s="250">
        <v>134</v>
      </c>
      <c r="U76" s="1891"/>
      <c r="V76" s="250">
        <v>166</v>
      </c>
      <c r="W76" s="1891"/>
      <c r="X76" s="250">
        <v>103</v>
      </c>
      <c r="Y76" s="1891"/>
      <c r="Z76" s="250">
        <v>133</v>
      </c>
      <c r="AA76" s="1891"/>
      <c r="AB76" s="250">
        <v>294</v>
      </c>
      <c r="AC76" s="1891"/>
      <c r="AD76" s="250">
        <v>589</v>
      </c>
      <c r="AE76" s="1817"/>
      <c r="AF76" s="1224"/>
    </row>
    <row r="77" spans="1:32" ht="12.75" hidden="1" customHeight="1">
      <c r="A77" s="1224"/>
      <c r="B77" s="1860"/>
      <c r="C77" s="1835"/>
      <c r="D77" s="400" t="s">
        <v>167</v>
      </c>
      <c r="E77" s="229"/>
      <c r="F77" s="228">
        <v>17</v>
      </c>
      <c r="G77" s="1891"/>
      <c r="H77" s="228">
        <v>73</v>
      </c>
      <c r="I77" s="1891"/>
      <c r="J77" s="228">
        <v>50</v>
      </c>
      <c r="K77" s="1891"/>
      <c r="L77" s="228">
        <v>56</v>
      </c>
      <c r="M77" s="1891"/>
      <c r="N77" s="250">
        <v>84</v>
      </c>
      <c r="O77" s="1891"/>
      <c r="P77" s="250">
        <v>57</v>
      </c>
      <c r="Q77" s="1891"/>
      <c r="R77" s="250">
        <v>45</v>
      </c>
      <c r="S77" s="1891"/>
      <c r="T77" s="250">
        <v>29</v>
      </c>
      <c r="U77" s="1891"/>
      <c r="V77" s="250">
        <v>28</v>
      </c>
      <c r="W77" s="1891"/>
      <c r="X77" s="250">
        <v>24</v>
      </c>
      <c r="Y77" s="1891"/>
      <c r="Z77" s="250">
        <v>17</v>
      </c>
      <c r="AA77" s="1891"/>
      <c r="AB77" s="250">
        <v>14</v>
      </c>
      <c r="AC77" s="1891"/>
      <c r="AD77" s="250">
        <v>46</v>
      </c>
      <c r="AE77" s="1817"/>
      <c r="AF77" s="1224"/>
    </row>
    <row r="78" spans="1:32" ht="12.75" hidden="1" customHeight="1">
      <c r="A78" s="1224"/>
      <c r="B78" s="1860"/>
      <c r="C78" s="1835"/>
      <c r="D78" s="400" t="s">
        <v>168</v>
      </c>
      <c r="E78" s="229"/>
      <c r="F78" s="228">
        <v>58</v>
      </c>
      <c r="G78" s="1891"/>
      <c r="H78" s="228">
        <v>87</v>
      </c>
      <c r="I78" s="1891"/>
      <c r="J78" s="228">
        <v>90</v>
      </c>
      <c r="K78" s="1891"/>
      <c r="L78" s="228">
        <v>132</v>
      </c>
      <c r="M78" s="1891"/>
      <c r="N78" s="250">
        <v>102</v>
      </c>
      <c r="O78" s="1891"/>
      <c r="P78" s="250">
        <v>132</v>
      </c>
      <c r="Q78" s="1891"/>
      <c r="R78" s="250">
        <v>87</v>
      </c>
      <c r="S78" s="1891"/>
      <c r="T78" s="250">
        <v>118</v>
      </c>
      <c r="U78" s="1891"/>
      <c r="V78" s="250">
        <v>108</v>
      </c>
      <c r="W78" s="1891"/>
      <c r="X78" s="250">
        <v>75</v>
      </c>
      <c r="Y78" s="1891"/>
      <c r="Z78" s="250">
        <v>81</v>
      </c>
      <c r="AA78" s="1891"/>
      <c r="AB78" s="250">
        <v>93</v>
      </c>
      <c r="AC78" s="1891"/>
      <c r="AD78" s="250">
        <v>75</v>
      </c>
      <c r="AE78" s="1817"/>
      <c r="AF78" s="1224"/>
    </row>
    <row r="79" spans="1:32" ht="4.5" hidden="1" customHeight="1">
      <c r="A79" s="1224"/>
      <c r="B79" s="1860"/>
      <c r="C79" s="1233"/>
      <c r="D79" s="1234"/>
      <c r="E79" s="1242"/>
      <c r="F79" s="228"/>
      <c r="G79" s="1891"/>
      <c r="H79" s="228"/>
      <c r="I79" s="1891"/>
      <c r="J79" s="228"/>
      <c r="K79" s="1891"/>
      <c r="L79" s="228"/>
      <c r="M79" s="1891"/>
      <c r="N79" s="250"/>
      <c r="O79" s="1891"/>
      <c r="P79" s="250"/>
      <c r="Q79" s="1891"/>
      <c r="R79" s="250"/>
      <c r="S79" s="1891"/>
      <c r="T79" s="250"/>
      <c r="U79" s="1891"/>
      <c r="V79" s="250"/>
      <c r="W79" s="1891"/>
      <c r="X79" s="250"/>
      <c r="Y79" s="1891"/>
      <c r="Z79" s="250"/>
      <c r="AA79" s="1891"/>
      <c r="AB79" s="250"/>
      <c r="AC79" s="1891"/>
      <c r="AD79" s="250"/>
      <c r="AE79" s="1817"/>
      <c r="AF79" s="1224"/>
    </row>
    <row r="80" spans="1:32" ht="12" customHeight="1">
      <c r="A80" s="1224"/>
      <c r="B80" s="1860"/>
      <c r="C80" s="1822" t="s">
        <v>273</v>
      </c>
      <c r="D80" s="1822"/>
      <c r="E80" s="490"/>
      <c r="F80" s="1902">
        <v>57.1</v>
      </c>
      <c r="G80" s="1906"/>
      <c r="H80" s="1902">
        <v>56.9</v>
      </c>
      <c r="I80" s="1906"/>
      <c r="J80" s="1902">
        <v>67.7</v>
      </c>
      <c r="K80" s="1906"/>
      <c r="L80" s="1902">
        <v>66.2</v>
      </c>
      <c r="M80" s="1906"/>
      <c r="N80" s="1903">
        <f>+N66/N38*100</f>
        <v>63</v>
      </c>
      <c r="O80" s="1906"/>
      <c r="P80" s="1903">
        <f>+P66/P38*100</f>
        <v>63.6</v>
      </c>
      <c r="Q80" s="1906"/>
      <c r="R80" s="1903">
        <f>+R66/R38*100</f>
        <v>67.099999999999994</v>
      </c>
      <c r="S80" s="1906"/>
      <c r="T80" s="1903">
        <f>+T66/T38*100</f>
        <v>59.6</v>
      </c>
      <c r="U80" s="1906"/>
      <c r="V80" s="1903">
        <f>+V66/V38*100</f>
        <v>60.4</v>
      </c>
      <c r="W80" s="1906"/>
      <c r="X80" s="1903">
        <f>+X66/X38*100</f>
        <v>56.6</v>
      </c>
      <c r="Y80" s="1906"/>
      <c r="Z80" s="1903">
        <f>+Z66/Z38*100</f>
        <v>60.2</v>
      </c>
      <c r="AA80" s="1906"/>
      <c r="AB80" s="1903">
        <f>+AB66/AB38*100</f>
        <v>62.2</v>
      </c>
      <c r="AC80" s="1906"/>
      <c r="AD80" s="1903">
        <f>+AD66/AD38*100</f>
        <v>62.5</v>
      </c>
      <c r="AE80" s="1817"/>
      <c r="AF80" s="1224"/>
    </row>
    <row r="81" spans="1:32" ht="11.25" customHeight="1">
      <c r="A81" s="1224"/>
      <c r="B81" s="1860"/>
      <c r="C81" s="1835"/>
      <c r="D81" s="1836" t="s">
        <v>237</v>
      </c>
      <c r="E81" s="232"/>
      <c r="F81" s="233">
        <v>55.9</v>
      </c>
      <c r="G81" s="1891"/>
      <c r="H81" s="233">
        <v>57.4</v>
      </c>
      <c r="I81" s="1891"/>
      <c r="J81" s="233">
        <v>60.8</v>
      </c>
      <c r="K81" s="1891"/>
      <c r="L81" s="233">
        <v>53.2</v>
      </c>
      <c r="M81" s="1891"/>
      <c r="N81" s="292">
        <f t="shared" ref="N81:N87" si="0">+N72/N39*100</f>
        <v>53.2</v>
      </c>
      <c r="O81" s="1891"/>
      <c r="P81" s="292">
        <f t="shared" ref="P81:P87" si="1">+P72/P39*100</f>
        <v>48.6</v>
      </c>
      <c r="Q81" s="1891"/>
      <c r="R81" s="292">
        <f t="shared" ref="R81:R87" si="2">+R72/R39*100</f>
        <v>61.9</v>
      </c>
      <c r="S81" s="1891"/>
      <c r="T81" s="292">
        <f t="shared" ref="T81:T87" si="3">+T72/T39*100</f>
        <v>54</v>
      </c>
      <c r="U81" s="1891"/>
      <c r="V81" s="292">
        <f t="shared" ref="V81:V87" si="4">+V72/V39*100</f>
        <v>50.5</v>
      </c>
      <c r="W81" s="1891"/>
      <c r="X81" s="292">
        <f t="shared" ref="X81:X87" si="5">+X72/X39*100</f>
        <v>49.1</v>
      </c>
      <c r="Y81" s="1891"/>
      <c r="Z81" s="292">
        <f t="shared" ref="Z81:Z87" si="6">+Z72/Z39*100</f>
        <v>54.5</v>
      </c>
      <c r="AA81" s="1891"/>
      <c r="AB81" s="292">
        <f t="shared" ref="AB81:AB87" si="7">+AB72/AB39*100</f>
        <v>52.8</v>
      </c>
      <c r="AC81" s="1891"/>
      <c r="AD81" s="292">
        <f t="shared" ref="AD81:AD87" si="8">+AD72/AD39*100</f>
        <v>51.2</v>
      </c>
      <c r="AE81" s="1817"/>
      <c r="AF81" s="232"/>
    </row>
    <row r="82" spans="1:32" ht="11.25" customHeight="1">
      <c r="A82" s="1224"/>
      <c r="B82" s="1860"/>
      <c r="C82" s="1835"/>
      <c r="D82" s="1836" t="s">
        <v>238</v>
      </c>
      <c r="E82" s="232"/>
      <c r="F82" s="233">
        <v>74.400000000000006</v>
      </c>
      <c r="G82" s="1891"/>
      <c r="H82" s="233">
        <v>57.6</v>
      </c>
      <c r="I82" s="1891"/>
      <c r="J82" s="233">
        <v>76.099999999999994</v>
      </c>
      <c r="K82" s="1891"/>
      <c r="L82" s="233">
        <v>76</v>
      </c>
      <c r="M82" s="1891"/>
      <c r="N82" s="292">
        <f t="shared" si="0"/>
        <v>72</v>
      </c>
      <c r="O82" s="1891"/>
      <c r="P82" s="292">
        <f t="shared" si="1"/>
        <v>80.8</v>
      </c>
      <c r="Q82" s="1891"/>
      <c r="R82" s="292">
        <f t="shared" si="2"/>
        <v>77.099999999999994</v>
      </c>
      <c r="S82" s="1891"/>
      <c r="T82" s="292">
        <f t="shared" si="3"/>
        <v>66.8</v>
      </c>
      <c r="U82" s="1891"/>
      <c r="V82" s="292">
        <f t="shared" si="4"/>
        <v>67.900000000000006</v>
      </c>
      <c r="W82" s="1891"/>
      <c r="X82" s="292">
        <f t="shared" si="5"/>
        <v>59.9</v>
      </c>
      <c r="Y82" s="1891"/>
      <c r="Z82" s="292">
        <f t="shared" si="6"/>
        <v>75.5</v>
      </c>
      <c r="AA82" s="1891"/>
      <c r="AB82" s="292">
        <f t="shared" si="7"/>
        <v>78.900000000000006</v>
      </c>
      <c r="AC82" s="1891"/>
      <c r="AD82" s="292">
        <f t="shared" si="8"/>
        <v>73.099999999999994</v>
      </c>
      <c r="AE82" s="1817"/>
      <c r="AF82" s="232"/>
    </row>
    <row r="83" spans="1:32" ht="11.25" customHeight="1">
      <c r="A83" s="1224"/>
      <c r="B83" s="1860"/>
      <c r="C83" s="1835"/>
      <c r="D83" s="1836" t="s">
        <v>68</v>
      </c>
      <c r="E83" s="232"/>
      <c r="F83" s="233">
        <v>41.4</v>
      </c>
      <c r="G83" s="1891"/>
      <c r="H83" s="233">
        <v>42.7</v>
      </c>
      <c r="I83" s="1891"/>
      <c r="J83" s="233">
        <v>55.9</v>
      </c>
      <c r="K83" s="1891"/>
      <c r="L83" s="233">
        <v>52.9</v>
      </c>
      <c r="M83" s="1891"/>
      <c r="N83" s="292">
        <f t="shared" si="0"/>
        <v>49.1</v>
      </c>
      <c r="O83" s="1891"/>
      <c r="P83" s="292">
        <f t="shared" si="1"/>
        <v>37.9</v>
      </c>
      <c r="Q83" s="1891"/>
      <c r="R83" s="292">
        <f t="shared" si="2"/>
        <v>43.5</v>
      </c>
      <c r="S83" s="1891"/>
      <c r="T83" s="292">
        <f t="shared" si="3"/>
        <v>55.9</v>
      </c>
      <c r="U83" s="1891"/>
      <c r="V83" s="292">
        <f t="shared" si="4"/>
        <v>68.8</v>
      </c>
      <c r="W83" s="1891"/>
      <c r="X83" s="292">
        <f t="shared" si="5"/>
        <v>61.3</v>
      </c>
      <c r="Y83" s="1891"/>
      <c r="Z83" s="292">
        <f t="shared" si="6"/>
        <v>45</v>
      </c>
      <c r="AA83" s="1891"/>
      <c r="AB83" s="292">
        <f t="shared" si="7"/>
        <v>46.4</v>
      </c>
      <c r="AC83" s="1891"/>
      <c r="AD83" s="292">
        <f t="shared" si="8"/>
        <v>52.8</v>
      </c>
      <c r="AE83" s="1817"/>
      <c r="AF83" s="232"/>
    </row>
    <row r="84" spans="1:32" ht="11.25" customHeight="1">
      <c r="A84" s="1224"/>
      <c r="B84" s="1860"/>
      <c r="C84" s="1835"/>
      <c r="D84" s="1836" t="s">
        <v>240</v>
      </c>
      <c r="E84" s="232"/>
      <c r="F84" s="233">
        <v>43.3</v>
      </c>
      <c r="G84" s="1891"/>
      <c r="H84" s="233">
        <v>48.9</v>
      </c>
      <c r="I84" s="1891"/>
      <c r="J84" s="233">
        <v>76.5</v>
      </c>
      <c r="K84" s="1891"/>
      <c r="L84" s="233">
        <v>79.8</v>
      </c>
      <c r="M84" s="1891"/>
      <c r="N84" s="292">
        <f t="shared" si="0"/>
        <v>63</v>
      </c>
      <c r="O84" s="1891"/>
      <c r="P84" s="292">
        <f t="shared" si="1"/>
        <v>76.099999999999994</v>
      </c>
      <c r="Q84" s="1891"/>
      <c r="R84" s="292">
        <f t="shared" si="2"/>
        <v>70.599999999999994</v>
      </c>
      <c r="S84" s="1891"/>
      <c r="T84" s="292">
        <f t="shared" si="3"/>
        <v>72.099999999999994</v>
      </c>
      <c r="U84" s="1891"/>
      <c r="V84" s="292">
        <f t="shared" si="4"/>
        <v>64.400000000000006</v>
      </c>
      <c r="W84" s="1891"/>
      <c r="X84" s="292">
        <f t="shared" si="5"/>
        <v>59.6</v>
      </c>
      <c r="Y84" s="1891"/>
      <c r="Z84" s="292">
        <f t="shared" si="6"/>
        <v>52.8</v>
      </c>
      <c r="AA84" s="1891"/>
      <c r="AB84" s="292">
        <f t="shared" si="7"/>
        <v>64.3</v>
      </c>
      <c r="AC84" s="1891"/>
      <c r="AD84" s="292">
        <f t="shared" si="8"/>
        <v>68.900000000000006</v>
      </c>
      <c r="AE84" s="1817"/>
      <c r="AF84" s="232"/>
    </row>
    <row r="85" spans="1:32" ht="11.25" customHeight="1">
      <c r="A85" s="1224"/>
      <c r="B85" s="1860"/>
      <c r="C85" s="1835"/>
      <c r="D85" s="1836" t="s">
        <v>241</v>
      </c>
      <c r="E85" s="232"/>
      <c r="F85" s="233">
        <v>55</v>
      </c>
      <c r="G85" s="1891"/>
      <c r="H85" s="233">
        <v>79.7</v>
      </c>
      <c r="I85" s="1891"/>
      <c r="J85" s="233">
        <v>72.7</v>
      </c>
      <c r="K85" s="1891"/>
      <c r="L85" s="233">
        <v>78.8</v>
      </c>
      <c r="M85" s="1891"/>
      <c r="N85" s="292">
        <f t="shared" si="0"/>
        <v>87.6</v>
      </c>
      <c r="O85" s="1891"/>
      <c r="P85" s="292">
        <f t="shared" si="1"/>
        <v>78.3</v>
      </c>
      <c r="Q85" s="1891"/>
      <c r="R85" s="292">
        <f t="shared" si="2"/>
        <v>78.900000000000006</v>
      </c>
      <c r="S85" s="1891"/>
      <c r="T85" s="292">
        <f t="shared" si="3"/>
        <v>32.200000000000003</v>
      </c>
      <c r="U85" s="1891"/>
      <c r="V85" s="292">
        <f t="shared" si="4"/>
        <v>81.8</v>
      </c>
      <c r="W85" s="1891"/>
      <c r="X85" s="292">
        <f t="shared" si="5"/>
        <v>73</v>
      </c>
      <c r="Y85" s="1891"/>
      <c r="Z85" s="292">
        <f t="shared" si="6"/>
        <v>56.8</v>
      </c>
      <c r="AA85" s="1891"/>
      <c r="AB85" s="292">
        <f t="shared" si="7"/>
        <v>59.2</v>
      </c>
      <c r="AC85" s="1891"/>
      <c r="AD85" s="292">
        <f t="shared" si="8"/>
        <v>82</v>
      </c>
      <c r="AE85" s="1817"/>
      <c r="AF85" s="232"/>
    </row>
    <row r="86" spans="1:32" ht="11.25" customHeight="1">
      <c r="A86" s="1224"/>
      <c r="B86" s="1860"/>
      <c r="C86" s="1835"/>
      <c r="D86" s="1836" t="s">
        <v>167</v>
      </c>
      <c r="E86" s="232"/>
      <c r="F86" s="233">
        <v>26.5625</v>
      </c>
      <c r="G86" s="1891"/>
      <c r="H86" s="233">
        <v>117.7</v>
      </c>
      <c r="I86" s="1891"/>
      <c r="J86" s="233">
        <v>65.8</v>
      </c>
      <c r="K86" s="1891"/>
      <c r="L86" s="233">
        <v>73.7</v>
      </c>
      <c r="M86" s="1891"/>
      <c r="N86" s="292">
        <f t="shared" si="0"/>
        <v>93.3</v>
      </c>
      <c r="O86" s="1891"/>
      <c r="P86" s="292">
        <f t="shared" si="1"/>
        <v>66.3</v>
      </c>
      <c r="Q86" s="1891"/>
      <c r="R86" s="292">
        <f t="shared" si="2"/>
        <v>86.5</v>
      </c>
      <c r="S86" s="1891"/>
      <c r="T86" s="292">
        <f t="shared" si="3"/>
        <v>70.7</v>
      </c>
      <c r="U86" s="1891"/>
      <c r="V86" s="292">
        <f t="shared" si="4"/>
        <v>59.6</v>
      </c>
      <c r="W86" s="1891"/>
      <c r="X86" s="292">
        <f t="shared" si="5"/>
        <v>104.3</v>
      </c>
      <c r="Y86" s="1891"/>
      <c r="Z86" s="292">
        <f t="shared" si="6"/>
        <v>37</v>
      </c>
      <c r="AA86" s="1891"/>
      <c r="AB86" s="292">
        <f t="shared" si="7"/>
        <v>66.7</v>
      </c>
      <c r="AC86" s="1891"/>
      <c r="AD86" s="292">
        <f t="shared" si="8"/>
        <v>58.2</v>
      </c>
      <c r="AE86" s="1817"/>
      <c r="AF86" s="232"/>
    </row>
    <row r="87" spans="1:32" ht="11.25" customHeight="1">
      <c r="A87" s="1224"/>
      <c r="B87" s="1860"/>
      <c r="C87" s="1835"/>
      <c r="D87" s="1836" t="s">
        <v>168</v>
      </c>
      <c r="E87" s="232"/>
      <c r="F87" s="233">
        <v>43.9</v>
      </c>
      <c r="G87" s="1891"/>
      <c r="H87" s="233">
        <v>75.7</v>
      </c>
      <c r="I87" s="1891"/>
      <c r="J87" s="233">
        <v>51.7</v>
      </c>
      <c r="K87" s="1891"/>
      <c r="L87" s="233">
        <v>75.900000000000006</v>
      </c>
      <c r="M87" s="1891"/>
      <c r="N87" s="292">
        <f t="shared" si="0"/>
        <v>68.900000000000006</v>
      </c>
      <c r="O87" s="1891"/>
      <c r="P87" s="292">
        <f t="shared" si="1"/>
        <v>77.599999999999994</v>
      </c>
      <c r="Q87" s="1891"/>
      <c r="R87" s="292">
        <f t="shared" si="2"/>
        <v>79.8</v>
      </c>
      <c r="S87" s="1891"/>
      <c r="T87" s="292">
        <f t="shared" si="3"/>
        <v>88.7</v>
      </c>
      <c r="U87" s="1891"/>
      <c r="V87" s="292">
        <f t="shared" si="4"/>
        <v>90.8</v>
      </c>
      <c r="W87" s="1891"/>
      <c r="X87" s="292">
        <f t="shared" si="5"/>
        <v>123</v>
      </c>
      <c r="Y87" s="1891"/>
      <c r="Z87" s="292">
        <f t="shared" si="6"/>
        <v>61.8</v>
      </c>
      <c r="AA87" s="1891"/>
      <c r="AB87" s="292">
        <f t="shared" si="7"/>
        <v>82.3</v>
      </c>
      <c r="AC87" s="1891"/>
      <c r="AD87" s="292">
        <f t="shared" si="8"/>
        <v>48.4</v>
      </c>
      <c r="AE87" s="1817"/>
      <c r="AF87" s="232"/>
    </row>
    <row r="88" spans="1:32" ht="23.25" customHeight="1">
      <c r="A88" s="1224"/>
      <c r="B88" s="1860"/>
      <c r="C88" s="1434" t="s">
        <v>441</v>
      </c>
      <c r="D88" s="1435"/>
      <c r="E88" s="1435"/>
      <c r="F88" s="1435"/>
      <c r="G88" s="1435"/>
      <c r="H88" s="1435"/>
      <c r="I88" s="1435"/>
      <c r="J88" s="1435"/>
      <c r="K88" s="1435"/>
      <c r="L88" s="1435"/>
      <c r="M88" s="1435"/>
      <c r="N88" s="1435"/>
      <c r="O88" s="1435"/>
      <c r="P88" s="1435"/>
      <c r="Q88" s="1435"/>
      <c r="R88" s="1435"/>
      <c r="S88" s="1435"/>
      <c r="T88" s="1435"/>
      <c r="U88" s="1435"/>
      <c r="V88" s="1435"/>
      <c r="W88" s="1435"/>
      <c r="X88" s="1435"/>
      <c r="Y88" s="1435"/>
      <c r="Z88" s="1435"/>
      <c r="AA88" s="1435"/>
      <c r="AB88" s="1435"/>
      <c r="AC88" s="1435"/>
      <c r="AD88" s="1435"/>
      <c r="AE88" s="1817"/>
      <c r="AF88" s="232"/>
    </row>
    <row r="89" spans="1:32" ht="13.5" customHeight="1">
      <c r="A89" s="1224"/>
      <c r="B89" s="1860"/>
      <c r="C89" s="1908" t="s">
        <v>274</v>
      </c>
      <c r="D89" s="1236"/>
      <c r="E89" s="1236"/>
      <c r="F89" s="1849"/>
      <c r="G89" s="1236"/>
      <c r="H89" s="1849"/>
      <c r="I89" s="1236"/>
      <c r="J89" s="1236"/>
      <c r="K89" s="1236"/>
      <c r="L89" s="1849"/>
      <c r="M89" s="1236"/>
      <c r="N89" s="1852" t="s">
        <v>275</v>
      </c>
      <c r="O89" s="1236"/>
      <c r="P89" s="1236"/>
      <c r="Q89" s="1236"/>
      <c r="R89" s="1849"/>
      <c r="S89" s="1236"/>
      <c r="T89" s="1236"/>
      <c r="U89" s="1236"/>
      <c r="V89" s="1236"/>
      <c r="W89" s="1236"/>
      <c r="X89" s="1236"/>
      <c r="Y89" s="1236"/>
      <c r="Z89" s="1236"/>
      <c r="AA89" s="1236"/>
      <c r="AB89" s="1236"/>
      <c r="AC89" s="1236"/>
      <c r="AD89" s="1236"/>
      <c r="AE89" s="1817"/>
      <c r="AF89" s="1224"/>
    </row>
    <row r="90" spans="1:32" ht="10.5" customHeight="1">
      <c r="A90" s="1224"/>
      <c r="B90" s="1860"/>
      <c r="C90" s="1436" t="s">
        <v>336</v>
      </c>
      <c r="D90" s="1436"/>
      <c r="E90" s="1436"/>
      <c r="F90" s="1436"/>
      <c r="G90" s="1436"/>
      <c r="H90" s="1436"/>
      <c r="I90" s="1436"/>
      <c r="J90" s="1436"/>
      <c r="K90" s="1436"/>
      <c r="L90" s="1436"/>
      <c r="M90" s="1436"/>
      <c r="N90" s="1436"/>
      <c r="O90" s="1436"/>
      <c r="P90" s="1436"/>
      <c r="Q90" s="1436"/>
      <c r="R90" s="1436"/>
      <c r="S90" s="1436"/>
      <c r="T90" s="1436"/>
      <c r="U90" s="1436"/>
      <c r="V90" s="1436"/>
      <c r="W90" s="1436"/>
      <c r="X90" s="1436"/>
      <c r="Y90" s="1436"/>
      <c r="Z90" s="1436"/>
      <c r="AA90" s="1436"/>
      <c r="AB90" s="1436"/>
      <c r="AC90" s="1436"/>
      <c r="AD90" s="1436"/>
      <c r="AE90" s="1817"/>
      <c r="AF90" s="1224"/>
    </row>
    <row r="91" spans="1:32">
      <c r="A91" s="1224"/>
      <c r="B91" s="1909">
        <v>10</v>
      </c>
      <c r="C91" s="1854" t="s">
        <v>542</v>
      </c>
      <c r="D91" s="1854"/>
      <c r="E91" s="1236"/>
      <c r="F91" s="1910"/>
      <c r="G91" s="1910"/>
      <c r="H91" s="1910"/>
      <c r="I91" s="1910"/>
      <c r="J91" s="1910"/>
      <c r="K91" s="1910"/>
      <c r="L91" s="1910"/>
      <c r="M91" s="1910"/>
      <c r="N91" s="1910"/>
      <c r="O91" s="1910"/>
      <c r="P91" s="232"/>
      <c r="Q91" s="232"/>
      <c r="R91" s="232"/>
      <c r="S91" s="232"/>
      <c r="T91" s="1256"/>
      <c r="U91" s="1256"/>
      <c r="V91" s="1875"/>
      <c r="W91" s="1875"/>
      <c r="X91" s="1875"/>
      <c r="Y91" s="1875"/>
      <c r="Z91" s="1875"/>
      <c r="AA91" s="1875"/>
      <c r="AB91" s="1256"/>
      <c r="AC91" s="1256"/>
      <c r="AD91" s="1849"/>
      <c r="AE91" s="1236"/>
      <c r="AF91" s="1224"/>
    </row>
    <row r="92" spans="1:32">
      <c r="F92" s="1911"/>
      <c r="G92" s="1911"/>
      <c r="H92" s="1911"/>
      <c r="I92" s="1911"/>
      <c r="J92" s="1911"/>
      <c r="K92" s="1911"/>
      <c r="L92" s="1911"/>
      <c r="M92" s="1911"/>
      <c r="N92" s="1911"/>
      <c r="O92" s="1911"/>
      <c r="P92" s="1911"/>
      <c r="Q92" s="1911"/>
      <c r="R92" s="1911"/>
      <c r="S92" s="1911"/>
      <c r="T92" s="1911"/>
      <c r="U92" s="1911"/>
      <c r="V92" s="1911"/>
      <c r="W92" s="1911"/>
      <c r="X92" s="1911"/>
      <c r="Y92" s="1911"/>
      <c r="Z92" s="1911"/>
      <c r="AA92" s="1911"/>
      <c r="AB92" s="1911"/>
      <c r="AC92" s="1911"/>
      <c r="AD92" s="1911"/>
    </row>
    <row r="93" spans="1:32">
      <c r="F93" s="1911"/>
      <c r="G93" s="1911"/>
      <c r="H93" s="1911"/>
      <c r="I93" s="1911"/>
      <c r="J93" s="1911"/>
      <c r="K93" s="1911"/>
      <c r="L93" s="1911"/>
      <c r="M93" s="1911"/>
      <c r="N93" s="1911"/>
      <c r="O93" s="1911"/>
      <c r="P93" s="1911"/>
      <c r="Q93" s="1911"/>
      <c r="R93" s="1911"/>
      <c r="S93" s="1911"/>
      <c r="T93" s="1911"/>
      <c r="U93" s="1911"/>
      <c r="V93" s="1911"/>
      <c r="W93" s="1911"/>
      <c r="X93" s="1911"/>
      <c r="Y93" s="1911"/>
      <c r="Z93" s="1911"/>
      <c r="AA93" s="1911"/>
      <c r="AB93" s="1911"/>
      <c r="AC93" s="1911"/>
      <c r="AD93" s="1911"/>
    </row>
    <row r="94" spans="1:32">
      <c r="F94" s="1911"/>
      <c r="G94" s="1911"/>
      <c r="H94" s="1911"/>
      <c r="I94" s="1911"/>
      <c r="J94" s="1911"/>
      <c r="K94" s="1911"/>
      <c r="L94" s="1911"/>
      <c r="M94" s="1911"/>
      <c r="N94" s="1911"/>
      <c r="O94" s="1911"/>
      <c r="P94" s="1911"/>
      <c r="Q94" s="1911"/>
      <c r="R94" s="1911"/>
      <c r="S94" s="1911"/>
      <c r="T94" s="1911"/>
      <c r="U94" s="1911"/>
      <c r="V94" s="1911"/>
      <c r="W94" s="1911"/>
      <c r="X94" s="1911"/>
      <c r="Y94" s="1911"/>
      <c r="Z94" s="1911"/>
      <c r="AA94" s="1911"/>
      <c r="AB94" s="1911"/>
      <c r="AC94" s="1911"/>
      <c r="AD94" s="1911"/>
    </row>
    <row r="95" spans="1:32">
      <c r="F95" s="1911"/>
      <c r="G95" s="1911"/>
      <c r="H95" s="1911"/>
      <c r="I95" s="1911"/>
      <c r="J95" s="1911"/>
      <c r="K95" s="1911"/>
      <c r="L95" s="1911"/>
      <c r="M95" s="1911"/>
      <c r="N95" s="1911"/>
      <c r="O95" s="1911"/>
      <c r="P95" s="1911"/>
      <c r="Q95" s="1911"/>
      <c r="R95" s="1911"/>
      <c r="S95" s="1911"/>
      <c r="T95" s="1911"/>
      <c r="U95" s="1911"/>
      <c r="V95" s="1911"/>
      <c r="W95" s="1911"/>
      <c r="X95" s="1911"/>
      <c r="Y95" s="1911"/>
      <c r="Z95" s="1911"/>
      <c r="AA95" s="1911"/>
      <c r="AB95" s="1911"/>
      <c r="AC95" s="1911"/>
      <c r="AD95" s="1911"/>
    </row>
    <row r="96" spans="1:32">
      <c r="F96" s="1911"/>
      <c r="G96" s="1911"/>
      <c r="H96" s="1911"/>
      <c r="I96" s="1911"/>
      <c r="J96" s="1911"/>
      <c r="K96" s="1911"/>
      <c r="L96" s="1911"/>
      <c r="M96" s="1911"/>
      <c r="N96" s="1911"/>
      <c r="O96" s="1911"/>
      <c r="P96" s="1911"/>
      <c r="Q96" s="1911"/>
      <c r="R96" s="1911"/>
      <c r="S96" s="1911"/>
      <c r="T96" s="1911"/>
      <c r="U96" s="1911"/>
      <c r="V96" s="1911"/>
      <c r="W96" s="1911"/>
      <c r="X96" s="1911"/>
      <c r="Y96" s="1911"/>
      <c r="Z96" s="1911"/>
      <c r="AA96" s="1911"/>
      <c r="AB96" s="1911"/>
      <c r="AC96" s="1911"/>
      <c r="AD96" s="1911"/>
    </row>
    <row r="97" spans="6:31">
      <c r="F97" s="1911"/>
      <c r="G97" s="1911"/>
      <c r="H97" s="1911"/>
      <c r="I97" s="1911"/>
      <c r="J97" s="1911"/>
      <c r="K97" s="1911"/>
      <c r="L97" s="1911"/>
      <c r="M97" s="1911"/>
      <c r="N97" s="1911"/>
      <c r="O97" s="1911"/>
      <c r="P97" s="1911"/>
      <c r="Q97" s="1911"/>
      <c r="R97" s="1911"/>
      <c r="S97" s="1911"/>
      <c r="T97" s="1911"/>
      <c r="U97" s="1911"/>
      <c r="V97" s="1911"/>
      <c r="W97" s="1911"/>
      <c r="Y97" s="1911"/>
      <c r="Z97" s="1911"/>
      <c r="AA97" s="1911"/>
      <c r="AB97" s="1911"/>
      <c r="AC97" s="1911"/>
      <c r="AD97" s="1911"/>
    </row>
    <row r="102" spans="6:31" ht="8.25" customHeight="1"/>
    <row r="104" spans="6:31" ht="9" customHeight="1">
      <c r="AE104" s="1243"/>
    </row>
    <row r="105" spans="6:31" ht="8.25" customHeight="1">
      <c r="F105" s="1524"/>
      <c r="G105" s="1524"/>
      <c r="H105" s="1524"/>
      <c r="I105" s="1524"/>
      <c r="J105" s="1524"/>
      <c r="K105" s="1524"/>
      <c r="L105" s="1524"/>
      <c r="M105" s="1524"/>
      <c r="N105" s="1524"/>
      <c r="O105" s="1524"/>
      <c r="P105" s="1524"/>
      <c r="Q105" s="1524"/>
      <c r="R105" s="1524"/>
      <c r="S105" s="1524"/>
      <c r="T105" s="1524"/>
      <c r="U105" s="1524"/>
      <c r="V105" s="1524"/>
      <c r="W105" s="1524"/>
      <c r="X105" s="1524"/>
      <c r="Y105" s="1524"/>
      <c r="Z105" s="1524"/>
      <c r="AA105" s="1524"/>
      <c r="AB105" s="1524"/>
      <c r="AC105" s="1524"/>
      <c r="AD105" s="1524"/>
      <c r="AE105" s="1524"/>
    </row>
    <row r="106" spans="6:31" ht="9.75" customHeight="1"/>
  </sheetData>
  <mergeCells count="18">
    <mergeCell ref="C88:AD88"/>
    <mergeCell ref="C90:AD90"/>
    <mergeCell ref="C91:D91"/>
    <mergeCell ref="F105:AE105"/>
    <mergeCell ref="C62:D62"/>
    <mergeCell ref="C66:D66"/>
    <mergeCell ref="C80:D80"/>
    <mergeCell ref="C9:D9"/>
    <mergeCell ref="C18:D18"/>
    <mergeCell ref="C29:D29"/>
    <mergeCell ref="C30:D30"/>
    <mergeCell ref="C38:D38"/>
    <mergeCell ref="D1:AE1"/>
    <mergeCell ref="B2:D2"/>
    <mergeCell ref="C5:D6"/>
    <mergeCell ref="F5:X5"/>
    <mergeCell ref="F6:X6"/>
    <mergeCell ref="Z6:AD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5"/>
  </sheetPr>
  <dimension ref="A1:AL80"/>
  <sheetViews>
    <sheetView workbookViewId="0"/>
  </sheetViews>
  <sheetFormatPr defaultRowHeight="12.75"/>
  <cols>
    <col min="1" max="1" width="1" style="1230" customWidth="1"/>
    <col min="2" max="2" width="2.5703125" style="1230" customWidth="1"/>
    <col min="3" max="3" width="1" style="1230" customWidth="1"/>
    <col min="4" max="4" width="23" style="1230" customWidth="1"/>
    <col min="5" max="5" width="0.28515625" style="1230" customWidth="1"/>
    <col min="6" max="6" width="5.28515625" style="1230" customWidth="1"/>
    <col min="7" max="7" width="0.28515625" style="1230" customWidth="1"/>
    <col min="8" max="8" width="5.28515625" style="1224" customWidth="1"/>
    <col min="9" max="9" width="0.28515625" style="1230" customWidth="1"/>
    <col min="10" max="10" width="5.28515625" style="1230" customWidth="1"/>
    <col min="11" max="11" width="0.28515625" style="1224" customWidth="1"/>
    <col min="12" max="12" width="5.28515625" style="1230" customWidth="1"/>
    <col min="13" max="13" width="0.28515625" style="1230" customWidth="1"/>
    <col min="14" max="14" width="5.28515625" style="1230" customWidth="1"/>
    <col min="15" max="15" width="0.28515625" style="1230" customWidth="1"/>
    <col min="16" max="16" width="5.28515625" style="1230" customWidth="1"/>
    <col min="17" max="17" width="0.28515625" style="1230" customWidth="1"/>
    <col min="18" max="18" width="5.28515625" style="1230" customWidth="1"/>
    <col min="19" max="19" width="0.28515625" style="1230" customWidth="1"/>
    <col min="20" max="20" width="5.28515625" style="1230" customWidth="1"/>
    <col min="21" max="21" width="0.28515625" style="1230" customWidth="1"/>
    <col min="22" max="22" width="5.28515625" style="1230" customWidth="1"/>
    <col min="23" max="23" width="0.28515625" style="1230" customWidth="1"/>
    <col min="24" max="24" width="5.28515625" style="1230" customWidth="1"/>
    <col min="25" max="25" width="0.28515625" style="1230" customWidth="1"/>
    <col min="26" max="26" width="5.28515625" style="1230" customWidth="1"/>
    <col min="27" max="27" width="0.28515625" style="1230" customWidth="1"/>
    <col min="28" max="28" width="5.28515625" style="1230" customWidth="1"/>
    <col min="29" max="29" width="0.28515625" style="1230" customWidth="1"/>
    <col min="30" max="30" width="5.28515625" style="1230" customWidth="1"/>
    <col min="31" max="31" width="2.5703125" style="1230" customWidth="1"/>
    <col min="32" max="32" width="1" style="1230" customWidth="1"/>
    <col min="33" max="16384" width="9.140625" style="1230"/>
  </cols>
  <sheetData>
    <row r="1" spans="1:38" ht="13.5" customHeight="1">
      <c r="A1" s="1224"/>
      <c r="B1" s="1538" t="s">
        <v>517</v>
      </c>
      <c r="C1" s="1808"/>
      <c r="D1" s="1808"/>
      <c r="E1" s="1808"/>
      <c r="F1" s="1808"/>
      <c r="G1" s="1808"/>
      <c r="H1" s="1808"/>
      <c r="I1" s="1808"/>
      <c r="J1" s="1808"/>
      <c r="K1" s="1808"/>
      <c r="L1" s="1808"/>
      <c r="M1" s="1267"/>
      <c r="N1" s="1267"/>
      <c r="O1" s="1267"/>
      <c r="P1" s="1267"/>
      <c r="Q1" s="1267"/>
      <c r="R1" s="1267"/>
      <c r="S1" s="1267"/>
      <c r="T1" s="1267"/>
      <c r="U1" s="1267"/>
      <c r="V1" s="1267"/>
      <c r="W1" s="1267"/>
      <c r="X1" s="1267"/>
      <c r="Y1" s="1267"/>
      <c r="Z1" s="1267"/>
      <c r="AA1" s="1267"/>
      <c r="AB1" s="1267"/>
      <c r="AC1" s="1267"/>
      <c r="AD1" s="1236"/>
      <c r="AE1" s="1236"/>
      <c r="AF1" s="1224"/>
    </row>
    <row r="2" spans="1:38" ht="6" customHeight="1">
      <c r="A2" s="1224"/>
      <c r="B2" s="1323"/>
      <c r="C2" s="1810"/>
      <c r="D2" s="1810"/>
      <c r="E2" s="1811"/>
      <c r="F2" s="1812"/>
      <c r="G2" s="1812"/>
      <c r="H2" s="1812"/>
      <c r="I2" s="1812"/>
      <c r="J2" s="1812"/>
      <c r="K2" s="1812"/>
      <c r="L2" s="1812"/>
      <c r="M2" s="1812"/>
      <c r="N2" s="1812"/>
      <c r="O2" s="1812"/>
      <c r="P2" s="1812"/>
      <c r="Q2" s="1812"/>
      <c r="R2" s="1812"/>
      <c r="S2" s="1812"/>
      <c r="T2" s="1812"/>
      <c r="U2" s="1812"/>
      <c r="V2" s="1812"/>
      <c r="W2" s="1812"/>
      <c r="X2" s="1812"/>
      <c r="Y2" s="1812"/>
      <c r="Z2" s="1812"/>
      <c r="AA2" s="1812"/>
      <c r="AB2" s="1812"/>
      <c r="AC2" s="1812"/>
      <c r="AD2" s="1812"/>
      <c r="AE2" s="1235"/>
      <c r="AF2" s="1224"/>
    </row>
    <row r="3" spans="1:38" ht="13.5" customHeight="1" thickBot="1">
      <c r="A3" s="1224"/>
      <c r="B3" s="1236"/>
      <c r="C3" s="1236"/>
      <c r="D3" s="1236"/>
      <c r="E3" s="1236"/>
      <c r="F3" s="1237"/>
      <c r="G3" s="1237"/>
      <c r="H3" s="1237"/>
      <c r="I3" s="1237"/>
      <c r="J3" s="1237"/>
      <c r="K3" s="1237"/>
      <c r="L3" s="1237"/>
      <c r="M3" s="1237"/>
      <c r="N3" s="1237"/>
      <c r="O3" s="1237"/>
      <c r="P3" s="1237"/>
      <c r="Q3" s="1237"/>
      <c r="R3" s="1237"/>
      <c r="S3" s="1237"/>
      <c r="T3" s="1237"/>
      <c r="U3" s="1237"/>
      <c r="V3" s="1237"/>
      <c r="W3" s="1237"/>
      <c r="X3" s="1237"/>
      <c r="Y3" s="1237"/>
      <c r="Z3" s="1237"/>
      <c r="AA3" s="1237"/>
      <c r="AB3" s="1237"/>
      <c r="AC3" s="1237"/>
      <c r="AD3" s="1237" t="s">
        <v>82</v>
      </c>
      <c r="AE3" s="1813"/>
      <c r="AF3" s="1224"/>
    </row>
    <row r="4" spans="1:38" s="1241" customFormat="1" ht="13.5" customHeight="1" thickBot="1">
      <c r="A4" s="1239"/>
      <c r="B4" s="1240"/>
      <c r="C4" s="1814" t="s">
        <v>276</v>
      </c>
      <c r="D4" s="1815"/>
      <c r="E4" s="1815"/>
      <c r="F4" s="1815"/>
      <c r="G4" s="1815"/>
      <c r="H4" s="1815"/>
      <c r="I4" s="1815"/>
      <c r="J4" s="1815"/>
      <c r="K4" s="1815"/>
      <c r="L4" s="1815"/>
      <c r="M4" s="1815"/>
      <c r="N4" s="1815"/>
      <c r="O4" s="1815"/>
      <c r="P4" s="1815"/>
      <c r="Q4" s="1815"/>
      <c r="R4" s="1815"/>
      <c r="S4" s="1815"/>
      <c r="T4" s="1815"/>
      <c r="U4" s="1815"/>
      <c r="V4" s="1815"/>
      <c r="W4" s="1815"/>
      <c r="X4" s="1815"/>
      <c r="Y4" s="1815"/>
      <c r="Z4" s="1815"/>
      <c r="AA4" s="1815"/>
      <c r="AB4" s="1815"/>
      <c r="AC4" s="1815"/>
      <c r="AD4" s="1816"/>
      <c r="AE4" s="1813"/>
      <c r="AF4" s="1239"/>
    </row>
    <row r="5" spans="1:38" ht="4.5" customHeight="1">
      <c r="A5" s="1224"/>
      <c r="B5" s="1236"/>
      <c r="C5" s="1543" t="s">
        <v>87</v>
      </c>
      <c r="D5" s="1543"/>
      <c r="E5" s="1242"/>
      <c r="F5" s="1817"/>
      <c r="G5" s="1817"/>
      <c r="H5" s="1817"/>
      <c r="I5" s="1817"/>
      <c r="J5" s="1817"/>
      <c r="K5" s="1817"/>
      <c r="L5" s="1817"/>
      <c r="M5" s="1817"/>
      <c r="N5" s="1817"/>
      <c r="O5" s="1817"/>
      <c r="P5" s="1817"/>
      <c r="Q5" s="1817"/>
      <c r="R5" s="1817"/>
      <c r="S5" s="1817"/>
      <c r="T5" s="1817"/>
      <c r="U5" s="1817"/>
      <c r="V5" s="1817"/>
      <c r="W5" s="1817"/>
      <c r="X5" s="1817"/>
      <c r="Y5" s="1817"/>
      <c r="Z5" s="1817"/>
      <c r="AA5" s="1817"/>
      <c r="AB5" s="1817"/>
      <c r="AC5" s="1817"/>
      <c r="AD5" s="1817"/>
      <c r="AE5" s="1813"/>
      <c r="AF5" s="1224"/>
    </row>
    <row r="6" spans="1:38" ht="13.5" customHeight="1">
      <c r="A6" s="1224"/>
      <c r="B6" s="1236"/>
      <c r="C6" s="1543"/>
      <c r="D6" s="1543"/>
      <c r="E6" s="1242"/>
      <c r="F6" s="1544">
        <v>2012</v>
      </c>
      <c r="G6" s="1544"/>
      <c r="H6" s="1544"/>
      <c r="I6" s="1544"/>
      <c r="J6" s="1544"/>
      <c r="K6" s="1544"/>
      <c r="L6" s="1544"/>
      <c r="M6" s="1544"/>
      <c r="N6" s="1544"/>
      <c r="O6" s="1544"/>
      <c r="P6" s="1544"/>
      <c r="Q6" s="1544"/>
      <c r="R6" s="1544"/>
      <c r="S6" s="1544"/>
      <c r="T6" s="1544"/>
      <c r="U6" s="1544"/>
      <c r="V6" s="1544"/>
      <c r="W6" s="1544"/>
      <c r="X6" s="1544"/>
      <c r="Y6" s="1244"/>
      <c r="Z6" s="1544">
        <v>2013</v>
      </c>
      <c r="AA6" s="1544"/>
      <c r="AB6" s="1544"/>
      <c r="AC6" s="1544"/>
      <c r="AD6" s="1544"/>
      <c r="AE6" s="1813"/>
      <c r="AF6" s="1224"/>
    </row>
    <row r="7" spans="1:38">
      <c r="A7" s="1224"/>
      <c r="B7" s="1236"/>
      <c r="C7" s="1242"/>
      <c r="D7" s="1242"/>
      <c r="E7" s="1242"/>
      <c r="F7" s="1247" t="s">
        <v>127</v>
      </c>
      <c r="G7" s="1245"/>
      <c r="H7" s="1247" t="s">
        <v>126</v>
      </c>
      <c r="I7" s="1245"/>
      <c r="J7" s="1247" t="s">
        <v>125</v>
      </c>
      <c r="K7" s="1245"/>
      <c r="L7" s="1247" t="s">
        <v>124</v>
      </c>
      <c r="M7" s="1245"/>
      <c r="N7" s="1818" t="s">
        <v>123</v>
      </c>
      <c r="O7" s="1245"/>
      <c r="P7" s="1818" t="s">
        <v>122</v>
      </c>
      <c r="Q7" s="1245"/>
      <c r="R7" s="1818" t="s">
        <v>121</v>
      </c>
      <c r="S7" s="1245"/>
      <c r="T7" s="1818" t="s">
        <v>120</v>
      </c>
      <c r="U7" s="1245"/>
      <c r="V7" s="1818" t="s">
        <v>119</v>
      </c>
      <c r="W7" s="1245"/>
      <c r="X7" s="1818" t="s">
        <v>118</v>
      </c>
      <c r="Y7" s="1245"/>
      <c r="Z7" s="1818" t="s">
        <v>117</v>
      </c>
      <c r="AA7" s="1245"/>
      <c r="AB7" s="1818" t="s">
        <v>128</v>
      </c>
      <c r="AC7" s="1245"/>
      <c r="AD7" s="1818" t="s">
        <v>127</v>
      </c>
      <c r="AE7" s="1238"/>
      <c r="AF7" s="1224"/>
    </row>
    <row r="8" spans="1:38" ht="8.25" customHeight="1">
      <c r="A8" s="1224"/>
      <c r="B8" s="1236"/>
      <c r="C8" s="1242"/>
      <c r="D8" s="1242"/>
      <c r="E8" s="1242"/>
      <c r="F8" s="1236"/>
      <c r="G8" s="1236"/>
      <c r="H8" s="1236"/>
      <c r="I8" s="1236"/>
      <c r="J8" s="1236"/>
      <c r="K8" s="1236"/>
      <c r="L8" s="1236"/>
      <c r="M8" s="1236"/>
      <c r="N8" s="1819"/>
      <c r="O8" s="1236"/>
      <c r="P8" s="1819"/>
      <c r="Q8" s="1236"/>
      <c r="R8" s="1819"/>
      <c r="S8" s="1236"/>
      <c r="T8" s="1819"/>
      <c r="U8" s="1236"/>
      <c r="V8" s="1819"/>
      <c r="W8" s="1236"/>
      <c r="X8" s="1819"/>
      <c r="Y8" s="1236"/>
      <c r="Z8" s="1819"/>
      <c r="AA8" s="1236"/>
      <c r="AB8" s="1819"/>
      <c r="AC8" s="1236"/>
      <c r="AD8" s="1819"/>
      <c r="AE8" s="1238"/>
      <c r="AF8" s="1224"/>
    </row>
    <row r="9" spans="1:38" s="1825" customFormat="1" ht="14.25" customHeight="1">
      <c r="A9" s="1820"/>
      <c r="B9" s="1821"/>
      <c r="C9" s="1822" t="s">
        <v>77</v>
      </c>
      <c r="D9" s="1822"/>
      <c r="E9" s="1823"/>
      <c r="F9" s="998">
        <v>782237</v>
      </c>
      <c r="G9" s="998"/>
      <c r="H9" s="998">
        <v>784292</v>
      </c>
      <c r="I9" s="998"/>
      <c r="J9" s="998">
        <v>785260</v>
      </c>
      <c r="K9" s="998"/>
      <c r="L9" s="998">
        <v>790199</v>
      </c>
      <c r="M9" s="998"/>
      <c r="N9" s="999">
        <v>801674</v>
      </c>
      <c r="O9" s="998"/>
      <c r="P9" s="999">
        <v>809157</v>
      </c>
      <c r="Q9" s="998"/>
      <c r="R9" s="999">
        <v>824864</v>
      </c>
      <c r="S9" s="998"/>
      <c r="T9" s="999">
        <v>845145</v>
      </c>
      <c r="U9" s="998"/>
      <c r="V9" s="999">
        <v>862715</v>
      </c>
      <c r="W9" s="998"/>
      <c r="X9" s="999">
        <v>868637</v>
      </c>
      <c r="Y9" s="998"/>
      <c r="Z9" s="999">
        <v>894294</v>
      </c>
      <c r="AA9" s="998"/>
      <c r="AB9" s="999">
        <v>902394</v>
      </c>
      <c r="AC9" s="998"/>
      <c r="AD9" s="999">
        <v>902912</v>
      </c>
      <c r="AE9" s="1824"/>
      <c r="AF9" s="1820"/>
      <c r="AG9" s="1230"/>
      <c r="AH9" s="1230"/>
      <c r="AI9" s="1230"/>
      <c r="AJ9" s="1230"/>
      <c r="AK9" s="1230"/>
      <c r="AL9" s="1230"/>
    </row>
    <row r="10" spans="1:38" ht="5.25" customHeight="1">
      <c r="A10" s="1224"/>
      <c r="B10" s="1236"/>
      <c r="C10" s="1826"/>
      <c r="D10" s="1826"/>
      <c r="E10" s="1242"/>
      <c r="F10" s="1827"/>
      <c r="G10" s="1236"/>
      <c r="H10" s="1827"/>
      <c r="I10" s="1236"/>
      <c r="J10" s="1827"/>
      <c r="K10" s="1236"/>
      <c r="L10" s="1827"/>
      <c r="M10" s="1236"/>
      <c r="N10" s="1828"/>
      <c r="O10" s="1236"/>
      <c r="P10" s="1828"/>
      <c r="Q10" s="1236"/>
      <c r="R10" s="1828"/>
      <c r="S10" s="1236"/>
      <c r="T10" s="1828"/>
      <c r="U10" s="1236"/>
      <c r="V10" s="1828"/>
      <c r="W10" s="1236"/>
      <c r="X10" s="1828"/>
      <c r="Y10" s="1236"/>
      <c r="Z10" s="1828"/>
      <c r="AA10" s="1236"/>
      <c r="AB10" s="1828"/>
      <c r="AC10" s="1236"/>
      <c r="AD10" s="1828"/>
      <c r="AE10" s="1238"/>
      <c r="AF10" s="1224"/>
    </row>
    <row r="11" spans="1:38" s="1241" customFormat="1" ht="19.5" customHeight="1">
      <c r="A11" s="1239"/>
      <c r="B11" s="1240"/>
      <c r="C11" s="1246"/>
      <c r="D11" s="1829" t="s">
        <v>619</v>
      </c>
      <c r="E11" s="1246"/>
      <c r="F11" s="1830">
        <v>661403</v>
      </c>
      <c r="G11" s="1240"/>
      <c r="H11" s="1830">
        <v>655898</v>
      </c>
      <c r="I11" s="1240"/>
      <c r="J11" s="1830">
        <v>641222</v>
      </c>
      <c r="K11" s="1240"/>
      <c r="L11" s="1830">
        <v>645955</v>
      </c>
      <c r="M11" s="1240"/>
      <c r="N11" s="1831">
        <v>655342</v>
      </c>
      <c r="O11" s="1240"/>
      <c r="P11" s="1831">
        <v>673421</v>
      </c>
      <c r="Q11" s="1240"/>
      <c r="R11" s="1831">
        <v>683557</v>
      </c>
      <c r="S11" s="1240"/>
      <c r="T11" s="1831">
        <v>695000</v>
      </c>
      <c r="U11" s="1240"/>
      <c r="V11" s="1831">
        <v>697789</v>
      </c>
      <c r="W11" s="1240"/>
      <c r="X11" s="1831">
        <v>710652</v>
      </c>
      <c r="Y11" s="1240"/>
      <c r="Z11" s="1831">
        <v>740062</v>
      </c>
      <c r="AA11" s="1240"/>
      <c r="AB11" s="1831">
        <v>739611</v>
      </c>
      <c r="AC11" s="1240"/>
      <c r="AD11" s="1831">
        <v>734448</v>
      </c>
      <c r="AE11" s="1277"/>
      <c r="AF11" s="1239"/>
    </row>
    <row r="12" spans="1:38" s="1241" customFormat="1" ht="19.5" customHeight="1">
      <c r="A12" s="1239"/>
      <c r="B12" s="1240"/>
      <c r="C12" s="1246"/>
      <c r="D12" s="1829" t="s">
        <v>277</v>
      </c>
      <c r="E12" s="1246"/>
      <c r="F12" s="1830">
        <v>55089</v>
      </c>
      <c r="G12" s="1240"/>
      <c r="H12" s="1830">
        <v>55598</v>
      </c>
      <c r="I12" s="1240"/>
      <c r="J12" s="1830">
        <v>56624</v>
      </c>
      <c r="K12" s="1240"/>
      <c r="L12" s="1830">
        <v>50779</v>
      </c>
      <c r="M12" s="1240"/>
      <c r="N12" s="1831">
        <v>56917</v>
      </c>
      <c r="O12" s="1240"/>
      <c r="P12" s="1831">
        <v>55880</v>
      </c>
      <c r="Q12" s="1240"/>
      <c r="R12" s="1831">
        <v>56581</v>
      </c>
      <c r="S12" s="1240"/>
      <c r="T12" s="1831">
        <v>58294</v>
      </c>
      <c r="U12" s="1240"/>
      <c r="V12" s="1831">
        <v>58471</v>
      </c>
      <c r="W12" s="1240"/>
      <c r="X12" s="1831">
        <v>58058</v>
      </c>
      <c r="Y12" s="1240"/>
      <c r="Z12" s="1831">
        <v>57433</v>
      </c>
      <c r="AA12" s="1240"/>
      <c r="AB12" s="1831">
        <v>59018</v>
      </c>
      <c r="AC12" s="1240"/>
      <c r="AD12" s="1831">
        <v>57724</v>
      </c>
      <c r="AE12" s="1277"/>
      <c r="AF12" s="1239"/>
    </row>
    <row r="13" spans="1:38" s="1241" customFormat="1" ht="19.5" customHeight="1">
      <c r="A13" s="1239"/>
      <c r="B13" s="1240"/>
      <c r="C13" s="1246"/>
      <c r="D13" s="1829" t="s">
        <v>278</v>
      </c>
      <c r="E13" s="1246"/>
      <c r="F13" s="1830">
        <v>48706</v>
      </c>
      <c r="G13" s="1240"/>
      <c r="H13" s="1830">
        <v>55777</v>
      </c>
      <c r="I13" s="1240"/>
      <c r="J13" s="1830">
        <v>68797</v>
      </c>
      <c r="K13" s="1240"/>
      <c r="L13" s="1830">
        <v>75121</v>
      </c>
      <c r="M13" s="1240"/>
      <c r="N13" s="1831">
        <v>70983</v>
      </c>
      <c r="O13" s="1240"/>
      <c r="P13" s="1831">
        <v>61088</v>
      </c>
      <c r="Q13" s="1240"/>
      <c r="R13" s="1831">
        <v>66837</v>
      </c>
      <c r="S13" s="1240"/>
      <c r="T13" s="1831">
        <v>72412</v>
      </c>
      <c r="U13" s="1240"/>
      <c r="V13" s="1831">
        <v>86460</v>
      </c>
      <c r="W13" s="1240"/>
      <c r="X13" s="1831">
        <v>82679</v>
      </c>
      <c r="Y13" s="1240"/>
      <c r="Z13" s="1831">
        <v>78679</v>
      </c>
      <c r="AA13" s="1240"/>
      <c r="AB13" s="1831">
        <v>85192</v>
      </c>
      <c r="AC13" s="1240"/>
      <c r="AD13" s="1831">
        <v>93653</v>
      </c>
      <c r="AE13" s="1277"/>
      <c r="AF13" s="1239"/>
    </row>
    <row r="14" spans="1:38" s="1241" customFormat="1" ht="22.5" customHeight="1">
      <c r="A14" s="1239"/>
      <c r="B14" s="1240"/>
      <c r="C14" s="1246"/>
      <c r="D14" s="1832" t="s">
        <v>620</v>
      </c>
      <c r="E14" s="1246"/>
      <c r="F14" s="1830">
        <v>17039</v>
      </c>
      <c r="G14" s="1240"/>
      <c r="H14" s="1830">
        <v>17019</v>
      </c>
      <c r="I14" s="1240"/>
      <c r="J14" s="1830">
        <v>18617</v>
      </c>
      <c r="K14" s="1240"/>
      <c r="L14" s="1830">
        <v>18344</v>
      </c>
      <c r="M14" s="1240"/>
      <c r="N14" s="1831">
        <v>18432</v>
      </c>
      <c r="O14" s="1240"/>
      <c r="P14" s="1831">
        <v>18768</v>
      </c>
      <c r="Q14" s="1240"/>
      <c r="R14" s="1831">
        <v>17889</v>
      </c>
      <c r="S14" s="1240"/>
      <c r="T14" s="1831">
        <v>19439</v>
      </c>
      <c r="U14" s="1240"/>
      <c r="V14" s="1831">
        <v>19995</v>
      </c>
      <c r="W14" s="1240"/>
      <c r="X14" s="1831">
        <v>17248</v>
      </c>
      <c r="Y14" s="1240"/>
      <c r="Z14" s="1831">
        <v>18120</v>
      </c>
      <c r="AA14" s="1240"/>
      <c r="AB14" s="1831">
        <v>18573</v>
      </c>
      <c r="AC14" s="1240"/>
      <c r="AD14" s="1831">
        <v>17087</v>
      </c>
      <c r="AE14" s="1277"/>
      <c r="AF14" s="1239"/>
    </row>
    <row r="15" spans="1:38" ht="13.5" customHeight="1" thickBot="1">
      <c r="A15" s="1224"/>
      <c r="B15" s="1236"/>
      <c r="C15" s="1242"/>
      <c r="D15" s="1242"/>
      <c r="E15" s="1242"/>
      <c r="F15" s="1237"/>
      <c r="G15" s="1237"/>
      <c r="H15" s="1237"/>
      <c r="I15" s="1237"/>
      <c r="J15" s="1237"/>
      <c r="K15" s="1237"/>
      <c r="L15" s="1237"/>
      <c r="M15" s="1237"/>
      <c r="N15" s="1237"/>
      <c r="O15" s="1237"/>
      <c r="P15" s="1237"/>
      <c r="Q15" s="1237"/>
      <c r="R15" s="1237"/>
      <c r="S15" s="1237"/>
      <c r="T15" s="1237"/>
      <c r="U15" s="1237"/>
      <c r="V15" s="1237"/>
      <c r="W15" s="1237"/>
      <c r="X15" s="1237"/>
      <c r="Y15" s="1237"/>
      <c r="Z15" s="1237"/>
      <c r="AA15" s="1237"/>
      <c r="AB15" s="1237"/>
      <c r="AC15" s="1237"/>
      <c r="AD15" s="1237"/>
      <c r="AE15" s="1238"/>
      <c r="AF15" s="1224"/>
    </row>
    <row r="16" spans="1:38" ht="13.5" customHeight="1" thickBot="1">
      <c r="A16" s="1224"/>
      <c r="B16" s="1236"/>
      <c r="C16" s="1814" t="s">
        <v>26</v>
      </c>
      <c r="D16" s="1815"/>
      <c r="E16" s="1815"/>
      <c r="F16" s="1815"/>
      <c r="G16" s="1815"/>
      <c r="H16" s="1815"/>
      <c r="I16" s="1815"/>
      <c r="J16" s="1815"/>
      <c r="K16" s="1815"/>
      <c r="L16" s="1815"/>
      <c r="M16" s="1815"/>
      <c r="N16" s="1815"/>
      <c r="O16" s="1815"/>
      <c r="P16" s="1815"/>
      <c r="Q16" s="1815"/>
      <c r="R16" s="1815"/>
      <c r="S16" s="1815"/>
      <c r="T16" s="1815"/>
      <c r="U16" s="1815"/>
      <c r="V16" s="1815"/>
      <c r="W16" s="1815"/>
      <c r="X16" s="1815"/>
      <c r="Y16" s="1815"/>
      <c r="Z16" s="1815"/>
      <c r="AA16" s="1815"/>
      <c r="AB16" s="1815"/>
      <c r="AC16" s="1815"/>
      <c r="AD16" s="1816"/>
      <c r="AE16" s="1238"/>
      <c r="AF16" s="1224"/>
    </row>
    <row r="17" spans="1:33" ht="9.75" customHeight="1">
      <c r="A17" s="1224"/>
      <c r="B17" s="1236"/>
      <c r="C17" s="1543" t="s">
        <v>87</v>
      </c>
      <c r="D17" s="1543"/>
      <c r="E17" s="1242"/>
      <c r="F17" s="1245"/>
      <c r="G17" s="1245"/>
      <c r="H17" s="1245"/>
      <c r="I17" s="1245"/>
      <c r="J17" s="1245"/>
      <c r="K17" s="1245"/>
      <c r="L17" s="1245"/>
      <c r="M17" s="1245"/>
      <c r="N17" s="1245"/>
      <c r="O17" s="1245"/>
      <c r="P17" s="1245"/>
      <c r="Q17" s="1245"/>
      <c r="R17" s="1245"/>
      <c r="S17" s="1245"/>
      <c r="T17" s="1245"/>
      <c r="U17" s="1245"/>
      <c r="V17" s="1245"/>
      <c r="W17" s="1245"/>
      <c r="X17" s="1245"/>
      <c r="Y17" s="1245"/>
      <c r="Z17" s="1245"/>
      <c r="AA17" s="1245"/>
      <c r="AB17" s="1245"/>
      <c r="AC17" s="1245"/>
      <c r="AD17" s="1245"/>
      <c r="AE17" s="1238"/>
      <c r="AF17" s="1224"/>
    </row>
    <row r="18" spans="1:33" ht="3.75" customHeight="1">
      <c r="A18" s="1224"/>
      <c r="B18" s="1236"/>
      <c r="C18" s="1543"/>
      <c r="D18" s="1543"/>
      <c r="E18" s="1242"/>
      <c r="F18" s="1245"/>
      <c r="G18" s="1245"/>
      <c r="H18" s="1245"/>
      <c r="I18" s="1245"/>
      <c r="J18" s="1245"/>
      <c r="K18" s="1245"/>
      <c r="L18" s="1245"/>
      <c r="M18" s="1245"/>
      <c r="N18" s="1245"/>
      <c r="O18" s="1245"/>
      <c r="P18" s="1245"/>
      <c r="Q18" s="1245"/>
      <c r="R18" s="1245"/>
      <c r="S18" s="1245"/>
      <c r="T18" s="1245"/>
      <c r="U18" s="1245"/>
      <c r="V18" s="1245"/>
      <c r="W18" s="1245"/>
      <c r="X18" s="1245"/>
      <c r="Y18" s="1245"/>
      <c r="Z18" s="1245"/>
      <c r="AA18" s="1245"/>
      <c r="AB18" s="1245"/>
      <c r="AC18" s="1245"/>
      <c r="AD18" s="1245"/>
      <c r="AE18" s="1238"/>
      <c r="AF18" s="1224"/>
    </row>
    <row r="19" spans="1:33" s="1825" customFormat="1" ht="12.75" customHeight="1">
      <c r="A19" s="1820"/>
      <c r="B19" s="1821"/>
      <c r="C19" s="1822" t="s">
        <v>77</v>
      </c>
      <c r="D19" s="1822"/>
      <c r="E19" s="1833"/>
      <c r="F19" s="998">
        <v>661403</v>
      </c>
      <c r="G19" s="1834"/>
      <c r="H19" s="998">
        <v>655898</v>
      </c>
      <c r="I19" s="1834"/>
      <c r="J19" s="998">
        <v>641222</v>
      </c>
      <c r="K19" s="1834"/>
      <c r="L19" s="998">
        <v>645955</v>
      </c>
      <c r="M19" s="998"/>
      <c r="N19" s="999">
        <v>655342</v>
      </c>
      <c r="O19" s="998"/>
      <c r="P19" s="999">
        <v>673421</v>
      </c>
      <c r="Q19" s="998"/>
      <c r="R19" s="999">
        <v>683557</v>
      </c>
      <c r="S19" s="998"/>
      <c r="T19" s="999">
        <v>695000</v>
      </c>
      <c r="U19" s="998"/>
      <c r="V19" s="999">
        <v>697789</v>
      </c>
      <c r="W19" s="998"/>
      <c r="X19" s="999">
        <v>710652</v>
      </c>
      <c r="Y19" s="998"/>
      <c r="Z19" s="999">
        <v>740062</v>
      </c>
      <c r="AA19" s="998"/>
      <c r="AB19" s="999">
        <v>739611</v>
      </c>
      <c r="AC19" s="998"/>
      <c r="AD19" s="999">
        <v>734448</v>
      </c>
      <c r="AE19" s="1824"/>
      <c r="AF19" s="1820"/>
    </row>
    <row r="20" spans="1:33" ht="5.25" customHeight="1">
      <c r="A20" s="1224"/>
      <c r="B20" s="1236"/>
      <c r="C20" s="1826"/>
      <c r="D20" s="1826"/>
      <c r="E20" s="1242"/>
      <c r="F20" s="1827"/>
      <c r="G20" s="1236"/>
      <c r="H20" s="1827"/>
      <c r="I20" s="1236"/>
      <c r="J20" s="1827"/>
      <c r="K20" s="1236"/>
      <c r="L20" s="1827"/>
      <c r="M20" s="1236"/>
      <c r="N20" s="1828"/>
      <c r="O20" s="1236"/>
      <c r="P20" s="1828"/>
      <c r="Q20" s="1236"/>
      <c r="R20" s="1828"/>
      <c r="S20" s="1236"/>
      <c r="T20" s="1828"/>
      <c r="U20" s="1236"/>
      <c r="V20" s="1828"/>
      <c r="W20" s="1236"/>
      <c r="X20" s="1828"/>
      <c r="Y20" s="1236"/>
      <c r="Z20" s="1828"/>
      <c r="AA20" s="1236"/>
      <c r="AB20" s="1828"/>
      <c r="AC20" s="1236"/>
      <c r="AD20" s="1828"/>
      <c r="AE20" s="1238"/>
      <c r="AF20" s="1224"/>
    </row>
    <row r="21" spans="1:33" ht="15.75" customHeight="1">
      <c r="A21" s="1224"/>
      <c r="B21" s="1236"/>
      <c r="C21" s="1835"/>
      <c r="D21" s="1836" t="s">
        <v>81</v>
      </c>
      <c r="E21" s="1242"/>
      <c r="F21" s="228">
        <v>323092</v>
      </c>
      <c r="G21" s="1236"/>
      <c r="H21" s="228">
        <v>320705</v>
      </c>
      <c r="I21" s="1236"/>
      <c r="J21" s="228">
        <v>314742</v>
      </c>
      <c r="K21" s="1236"/>
      <c r="L21" s="228">
        <v>315832</v>
      </c>
      <c r="M21" s="1236"/>
      <c r="N21" s="250">
        <v>380421</v>
      </c>
      <c r="O21" s="1236"/>
      <c r="P21" s="250">
        <v>325933</v>
      </c>
      <c r="Q21" s="1236"/>
      <c r="R21" s="250">
        <v>329797</v>
      </c>
      <c r="S21" s="1236"/>
      <c r="T21" s="250">
        <v>338548</v>
      </c>
      <c r="U21" s="1236"/>
      <c r="V21" s="250">
        <v>343259</v>
      </c>
      <c r="W21" s="1236"/>
      <c r="X21" s="250">
        <v>352424</v>
      </c>
      <c r="Y21" s="1236"/>
      <c r="Z21" s="250">
        <v>368092</v>
      </c>
      <c r="AA21" s="1236"/>
      <c r="AB21" s="250">
        <v>368906</v>
      </c>
      <c r="AC21" s="1236"/>
      <c r="AD21" s="250">
        <v>366274</v>
      </c>
      <c r="AE21" s="1238"/>
      <c r="AF21" s="1224"/>
    </row>
    <row r="22" spans="1:33" ht="15.75" customHeight="1">
      <c r="A22" s="1224"/>
      <c r="B22" s="1236"/>
      <c r="C22" s="1835"/>
      <c r="D22" s="1836" t="s">
        <v>80</v>
      </c>
      <c r="E22" s="1242"/>
      <c r="F22" s="228">
        <v>338311</v>
      </c>
      <c r="G22" s="1236"/>
      <c r="H22" s="228">
        <v>335193</v>
      </c>
      <c r="I22" s="1236"/>
      <c r="J22" s="228">
        <v>326480</v>
      </c>
      <c r="K22" s="1236"/>
      <c r="L22" s="228">
        <v>330123</v>
      </c>
      <c r="M22" s="1236"/>
      <c r="N22" s="250">
        <v>274921</v>
      </c>
      <c r="O22" s="1236"/>
      <c r="P22" s="250">
        <v>347488</v>
      </c>
      <c r="Q22" s="1236"/>
      <c r="R22" s="250">
        <v>353760</v>
      </c>
      <c r="S22" s="1236"/>
      <c r="T22" s="250">
        <v>356452</v>
      </c>
      <c r="U22" s="1236"/>
      <c r="V22" s="250">
        <v>354530</v>
      </c>
      <c r="W22" s="1236"/>
      <c r="X22" s="250">
        <v>358228</v>
      </c>
      <c r="Y22" s="1236"/>
      <c r="Z22" s="250">
        <v>371970</v>
      </c>
      <c r="AA22" s="1236"/>
      <c r="AB22" s="250">
        <v>370705</v>
      </c>
      <c r="AC22" s="1236"/>
      <c r="AD22" s="250">
        <v>368174</v>
      </c>
      <c r="AE22" s="1238"/>
      <c r="AF22" s="1224"/>
    </row>
    <row r="23" spans="1:33" ht="8.25" customHeight="1">
      <c r="A23" s="1224"/>
      <c r="B23" s="1236"/>
      <c r="C23" s="1835"/>
      <c r="D23" s="1837"/>
      <c r="E23" s="1234"/>
      <c r="F23" s="228"/>
      <c r="G23" s="1236"/>
      <c r="H23" s="228"/>
      <c r="I23" s="1236"/>
      <c r="J23" s="228"/>
      <c r="K23" s="1236"/>
      <c r="L23" s="228"/>
      <c r="M23" s="1236"/>
      <c r="N23" s="250"/>
      <c r="O23" s="1236"/>
      <c r="P23" s="250"/>
      <c r="Q23" s="1236"/>
      <c r="R23" s="250"/>
      <c r="S23" s="1236"/>
      <c r="T23" s="250"/>
      <c r="U23" s="1236"/>
      <c r="V23" s="250"/>
      <c r="W23" s="1236"/>
      <c r="X23" s="250"/>
      <c r="Y23" s="1236"/>
      <c r="Z23" s="250"/>
      <c r="AA23" s="1236"/>
      <c r="AB23" s="250"/>
      <c r="AC23" s="1236"/>
      <c r="AD23" s="250"/>
      <c r="AE23" s="1238"/>
      <c r="AF23" s="1224"/>
    </row>
    <row r="24" spans="1:33" ht="15.75" customHeight="1">
      <c r="A24" s="1224"/>
      <c r="B24" s="1236"/>
      <c r="C24" s="1835"/>
      <c r="D24" s="1836" t="s">
        <v>279</v>
      </c>
      <c r="E24" s="1242"/>
      <c r="F24" s="228">
        <v>82701</v>
      </c>
      <c r="G24" s="1236"/>
      <c r="H24" s="228">
        <v>81685</v>
      </c>
      <c r="I24" s="1236"/>
      <c r="J24" s="228">
        <v>78888</v>
      </c>
      <c r="K24" s="1236"/>
      <c r="L24" s="228">
        <v>78497</v>
      </c>
      <c r="M24" s="1236"/>
      <c r="N24" s="250">
        <v>78831</v>
      </c>
      <c r="O24" s="1236"/>
      <c r="P24" s="250">
        <v>81768</v>
      </c>
      <c r="Q24" s="1236"/>
      <c r="R24" s="250">
        <v>86196</v>
      </c>
      <c r="S24" s="1236"/>
      <c r="T24" s="250">
        <v>90651</v>
      </c>
      <c r="U24" s="1236"/>
      <c r="V24" s="250">
        <v>91372</v>
      </c>
      <c r="W24" s="1236"/>
      <c r="X24" s="250">
        <v>87966</v>
      </c>
      <c r="Y24" s="1236"/>
      <c r="Z24" s="250">
        <v>93224</v>
      </c>
      <c r="AA24" s="1236"/>
      <c r="AB24" s="250">
        <v>91800</v>
      </c>
      <c r="AC24" s="1236"/>
      <c r="AD24" s="250">
        <v>89504</v>
      </c>
      <c r="AE24" s="1238"/>
      <c r="AF24" s="1224"/>
    </row>
    <row r="25" spans="1:33" ht="15.75" customHeight="1">
      <c r="A25" s="1224"/>
      <c r="B25" s="1236"/>
      <c r="C25" s="1835"/>
      <c r="D25" s="1836" t="s">
        <v>280</v>
      </c>
      <c r="E25" s="1242"/>
      <c r="F25" s="228">
        <v>578702</v>
      </c>
      <c r="G25" s="1236"/>
      <c r="H25" s="228">
        <v>574213</v>
      </c>
      <c r="I25" s="1236"/>
      <c r="J25" s="228">
        <v>562334</v>
      </c>
      <c r="K25" s="1236"/>
      <c r="L25" s="228">
        <v>567458</v>
      </c>
      <c r="M25" s="1236"/>
      <c r="N25" s="250">
        <v>576511</v>
      </c>
      <c r="O25" s="1236"/>
      <c r="P25" s="250">
        <v>591653</v>
      </c>
      <c r="Q25" s="1236"/>
      <c r="R25" s="250">
        <v>597361</v>
      </c>
      <c r="S25" s="1236"/>
      <c r="T25" s="250">
        <v>604349</v>
      </c>
      <c r="U25" s="1236"/>
      <c r="V25" s="250">
        <v>606417</v>
      </c>
      <c r="W25" s="1236"/>
      <c r="X25" s="250">
        <v>622686</v>
      </c>
      <c r="Y25" s="1236"/>
      <c r="Z25" s="250">
        <v>646838</v>
      </c>
      <c r="AA25" s="1236"/>
      <c r="AB25" s="250">
        <v>647811</v>
      </c>
      <c r="AC25" s="1236"/>
      <c r="AD25" s="250">
        <v>644944</v>
      </c>
      <c r="AE25" s="1238"/>
      <c r="AF25" s="1224"/>
    </row>
    <row r="26" spans="1:33" ht="8.25" customHeight="1">
      <c r="A26" s="1224"/>
      <c r="B26" s="1236"/>
      <c r="C26" s="1835"/>
      <c r="D26" s="1838"/>
      <c r="E26" s="1839"/>
      <c r="F26" s="228"/>
      <c r="G26" s="1236"/>
      <c r="H26" s="228"/>
      <c r="I26" s="1236"/>
      <c r="J26" s="228"/>
      <c r="K26" s="1236"/>
      <c r="L26" s="228"/>
      <c r="M26" s="1236"/>
      <c r="N26" s="250"/>
      <c r="O26" s="1236"/>
      <c r="P26" s="250"/>
      <c r="Q26" s="1236"/>
      <c r="R26" s="250"/>
      <c r="S26" s="1236"/>
      <c r="T26" s="250"/>
      <c r="U26" s="1236"/>
      <c r="V26" s="250"/>
      <c r="W26" s="1236"/>
      <c r="X26" s="250"/>
      <c r="Y26" s="1236"/>
      <c r="Z26" s="250"/>
      <c r="AA26" s="1236"/>
      <c r="AB26" s="250"/>
      <c r="AC26" s="1236"/>
      <c r="AD26" s="250"/>
      <c r="AE26" s="1238"/>
      <c r="AF26" s="1224"/>
    </row>
    <row r="27" spans="1:33" ht="15.75" customHeight="1">
      <c r="A27" s="1224"/>
      <c r="B27" s="1236"/>
      <c r="C27" s="1835"/>
      <c r="D27" s="1836" t="s">
        <v>267</v>
      </c>
      <c r="E27" s="1242"/>
      <c r="F27" s="228">
        <v>49447</v>
      </c>
      <c r="G27" s="1236"/>
      <c r="H27" s="228">
        <v>48594</v>
      </c>
      <c r="I27" s="1236"/>
      <c r="J27" s="228">
        <v>47560</v>
      </c>
      <c r="K27" s="1236"/>
      <c r="L27" s="228">
        <v>47841</v>
      </c>
      <c r="M27" s="1236"/>
      <c r="N27" s="250">
        <v>49988</v>
      </c>
      <c r="O27" s="1236"/>
      <c r="P27" s="250">
        <v>53730</v>
      </c>
      <c r="Q27" s="1236"/>
      <c r="R27" s="250">
        <v>58068</v>
      </c>
      <c r="S27" s="1236"/>
      <c r="T27" s="250">
        <v>61345</v>
      </c>
      <c r="U27" s="1236"/>
      <c r="V27" s="250">
        <v>61593</v>
      </c>
      <c r="W27" s="1236"/>
      <c r="X27" s="250">
        <v>58425</v>
      </c>
      <c r="Y27" s="1236"/>
      <c r="Z27" s="250">
        <v>60766</v>
      </c>
      <c r="AA27" s="1236"/>
      <c r="AB27" s="250">
        <v>60298</v>
      </c>
      <c r="AC27" s="1236"/>
      <c r="AD27" s="250">
        <v>60662</v>
      </c>
      <c r="AE27" s="1238"/>
      <c r="AF27" s="1224"/>
    </row>
    <row r="28" spans="1:33" ht="15.75" customHeight="1">
      <c r="A28" s="1224"/>
      <c r="B28" s="1236"/>
      <c r="C28" s="1835"/>
      <c r="D28" s="1836" t="s">
        <v>281</v>
      </c>
      <c r="E28" s="1242"/>
      <c r="F28" s="228">
        <v>611956</v>
      </c>
      <c r="G28" s="1236"/>
      <c r="H28" s="228">
        <v>607304</v>
      </c>
      <c r="I28" s="1236"/>
      <c r="J28" s="228">
        <v>593662</v>
      </c>
      <c r="K28" s="1236"/>
      <c r="L28" s="228">
        <v>598114</v>
      </c>
      <c r="M28" s="1236"/>
      <c r="N28" s="250">
        <v>605354</v>
      </c>
      <c r="O28" s="1236"/>
      <c r="P28" s="250">
        <v>619691</v>
      </c>
      <c r="Q28" s="1236"/>
      <c r="R28" s="250">
        <v>625489</v>
      </c>
      <c r="S28" s="1236"/>
      <c r="T28" s="250">
        <v>633655</v>
      </c>
      <c r="U28" s="1236"/>
      <c r="V28" s="250">
        <v>636196</v>
      </c>
      <c r="W28" s="1236"/>
      <c r="X28" s="250">
        <v>652227</v>
      </c>
      <c r="Y28" s="1236"/>
      <c r="Z28" s="250">
        <v>679296</v>
      </c>
      <c r="AA28" s="1236"/>
      <c r="AB28" s="250">
        <v>679313</v>
      </c>
      <c r="AC28" s="1236"/>
      <c r="AD28" s="250">
        <v>673786</v>
      </c>
      <c r="AE28" s="1238"/>
      <c r="AF28" s="1224"/>
    </row>
    <row r="29" spans="1:33" ht="15" customHeight="1">
      <c r="A29" s="1224"/>
      <c r="B29" s="1236"/>
      <c r="C29" s="1836"/>
      <c r="D29" s="1840" t="s">
        <v>706</v>
      </c>
      <c r="E29" s="1242"/>
      <c r="F29" s="228">
        <v>20890</v>
      </c>
      <c r="G29" s="1236"/>
      <c r="H29" s="228">
        <v>19596</v>
      </c>
      <c r="I29" s="1236"/>
      <c r="J29" s="228">
        <v>18203</v>
      </c>
      <c r="K29" s="1236"/>
      <c r="L29" s="228">
        <v>18087</v>
      </c>
      <c r="M29" s="1236"/>
      <c r="N29" s="250">
        <v>18736</v>
      </c>
      <c r="O29" s="1236"/>
      <c r="P29" s="250">
        <v>18739</v>
      </c>
      <c r="Q29" s="1236"/>
      <c r="R29" s="250">
        <v>18444</v>
      </c>
      <c r="S29" s="1236"/>
      <c r="T29" s="250">
        <v>19736</v>
      </c>
      <c r="U29" s="1236"/>
      <c r="V29" s="250">
        <v>20237</v>
      </c>
      <c r="W29" s="1236"/>
      <c r="X29" s="250">
        <v>20476</v>
      </c>
      <c r="Y29" s="1236"/>
      <c r="Z29" s="250">
        <v>21550</v>
      </c>
      <c r="AA29" s="1236"/>
      <c r="AB29" s="250">
        <v>22350</v>
      </c>
      <c r="AC29" s="1236"/>
      <c r="AD29" s="250">
        <v>22570</v>
      </c>
      <c r="AE29" s="1238"/>
      <c r="AF29" s="1224"/>
    </row>
    <row r="30" spans="1:33" ht="15" customHeight="1">
      <c r="A30" s="1224"/>
      <c r="B30" s="1236"/>
      <c r="C30" s="400"/>
      <c r="D30" s="148" t="s">
        <v>268</v>
      </c>
      <c r="E30" s="1242"/>
      <c r="F30" s="228">
        <v>213687</v>
      </c>
      <c r="G30" s="1236"/>
      <c r="H30" s="228">
        <v>212438</v>
      </c>
      <c r="I30" s="1236"/>
      <c r="J30" s="228">
        <v>208831</v>
      </c>
      <c r="K30" s="1236"/>
      <c r="L30" s="228">
        <v>209089</v>
      </c>
      <c r="M30" s="1236"/>
      <c r="N30" s="250">
        <v>210289</v>
      </c>
      <c r="O30" s="1236"/>
      <c r="P30" s="250">
        <v>213978</v>
      </c>
      <c r="Q30" s="1236"/>
      <c r="R30" s="250">
        <v>213575</v>
      </c>
      <c r="S30" s="1236"/>
      <c r="T30" s="250">
        <v>216630</v>
      </c>
      <c r="U30" s="1236"/>
      <c r="V30" s="250">
        <v>216458</v>
      </c>
      <c r="W30" s="1236"/>
      <c r="X30" s="250">
        <v>223198</v>
      </c>
      <c r="Y30" s="1236"/>
      <c r="Z30" s="250">
        <v>231012</v>
      </c>
      <c r="AA30" s="1236"/>
      <c r="AB30" s="250">
        <v>230964</v>
      </c>
      <c r="AC30" s="1236"/>
      <c r="AD30" s="250">
        <v>228978</v>
      </c>
      <c r="AE30" s="1238"/>
      <c r="AF30" s="1224"/>
      <c r="AG30" s="1224"/>
    </row>
    <row r="31" spans="1:33" ht="15" customHeight="1">
      <c r="A31" s="1224"/>
      <c r="B31" s="1236"/>
      <c r="C31" s="400"/>
      <c r="D31" s="148" t="s">
        <v>209</v>
      </c>
      <c r="E31" s="1242"/>
      <c r="F31" s="228">
        <v>374457</v>
      </c>
      <c r="G31" s="1236"/>
      <c r="H31" s="228">
        <v>372219</v>
      </c>
      <c r="I31" s="1236"/>
      <c r="J31" s="228">
        <v>363429</v>
      </c>
      <c r="K31" s="1236"/>
      <c r="L31" s="228">
        <v>367607</v>
      </c>
      <c r="M31" s="1236"/>
      <c r="N31" s="250">
        <v>372787</v>
      </c>
      <c r="O31" s="1236"/>
      <c r="P31" s="250">
        <v>383193</v>
      </c>
      <c r="Q31" s="1236"/>
      <c r="R31" s="250">
        <v>389529</v>
      </c>
      <c r="S31" s="1236"/>
      <c r="T31" s="250">
        <v>393135</v>
      </c>
      <c r="U31" s="1236"/>
      <c r="V31" s="250">
        <v>395099</v>
      </c>
      <c r="W31" s="1236"/>
      <c r="X31" s="250">
        <v>403480</v>
      </c>
      <c r="Y31" s="1236"/>
      <c r="Z31" s="250">
        <v>421158</v>
      </c>
      <c r="AA31" s="1236"/>
      <c r="AB31" s="250">
        <v>420311</v>
      </c>
      <c r="AC31" s="1236"/>
      <c r="AD31" s="250">
        <v>416469</v>
      </c>
      <c r="AE31" s="1238"/>
      <c r="AF31" s="1224"/>
      <c r="AG31" s="1224"/>
    </row>
    <row r="32" spans="1:33" ht="15" customHeight="1">
      <c r="A32" s="1224"/>
      <c r="B32" s="1236"/>
      <c r="C32" s="400"/>
      <c r="D32" s="148" t="s">
        <v>269</v>
      </c>
      <c r="E32" s="1242"/>
      <c r="F32" s="228">
        <v>2922</v>
      </c>
      <c r="G32" s="1236"/>
      <c r="H32" s="228">
        <v>3051</v>
      </c>
      <c r="I32" s="1236"/>
      <c r="J32" s="228">
        <v>3199</v>
      </c>
      <c r="K32" s="1236"/>
      <c r="L32" s="228">
        <v>3331</v>
      </c>
      <c r="M32" s="1236"/>
      <c r="N32" s="250">
        <v>3542</v>
      </c>
      <c r="O32" s="1236"/>
      <c r="P32" s="250">
        <v>3781</v>
      </c>
      <c r="Q32" s="1236"/>
      <c r="R32" s="250">
        <v>3941</v>
      </c>
      <c r="S32" s="1236"/>
      <c r="T32" s="250">
        <v>4154</v>
      </c>
      <c r="U32" s="1236"/>
      <c r="V32" s="250">
        <v>4402</v>
      </c>
      <c r="W32" s="1236"/>
      <c r="X32" s="250">
        <v>5073</v>
      </c>
      <c r="Y32" s="1236"/>
      <c r="Z32" s="250">
        <v>5576</v>
      </c>
      <c r="AA32" s="1236"/>
      <c r="AB32" s="250">
        <v>5688</v>
      </c>
      <c r="AC32" s="1236"/>
      <c r="AD32" s="250">
        <v>5769</v>
      </c>
      <c r="AE32" s="1238"/>
      <c r="AF32" s="1224"/>
    </row>
    <row r="33" spans="1:32" ht="8.25" customHeight="1">
      <c r="A33" s="1224"/>
      <c r="B33" s="1236"/>
      <c r="C33" s="400"/>
      <c r="D33" s="1234"/>
      <c r="E33" s="1242"/>
      <c r="F33" s="228"/>
      <c r="G33" s="1236"/>
      <c r="H33" s="228"/>
      <c r="I33" s="1236"/>
      <c r="J33" s="228"/>
      <c r="K33" s="1236"/>
      <c r="L33" s="228"/>
      <c r="M33" s="1236"/>
      <c r="N33" s="250"/>
      <c r="O33" s="1236"/>
      <c r="P33" s="250"/>
      <c r="Q33" s="1236"/>
      <c r="R33" s="250"/>
      <c r="S33" s="1236"/>
      <c r="T33" s="250"/>
      <c r="U33" s="1236"/>
      <c r="V33" s="250"/>
      <c r="W33" s="1236"/>
      <c r="X33" s="250"/>
      <c r="Y33" s="1236"/>
      <c r="Z33" s="250"/>
      <c r="AA33" s="1236"/>
      <c r="AB33" s="250"/>
      <c r="AC33" s="1236"/>
      <c r="AD33" s="250"/>
      <c r="AE33" s="1238"/>
      <c r="AF33" s="1224"/>
    </row>
    <row r="34" spans="1:32" ht="15.75" customHeight="1">
      <c r="A34" s="1224"/>
      <c r="B34" s="1236"/>
      <c r="C34" s="1835"/>
      <c r="D34" s="1836" t="s">
        <v>282</v>
      </c>
      <c r="E34" s="1242"/>
      <c r="F34" s="228">
        <v>418349</v>
      </c>
      <c r="G34" s="1236"/>
      <c r="H34" s="228">
        <v>412708</v>
      </c>
      <c r="I34" s="1236"/>
      <c r="J34" s="228">
        <v>401047</v>
      </c>
      <c r="K34" s="1236"/>
      <c r="L34" s="228">
        <v>403677</v>
      </c>
      <c r="M34" s="1236"/>
      <c r="N34" s="250">
        <v>405560</v>
      </c>
      <c r="O34" s="1236"/>
      <c r="P34" s="250">
        <v>413759</v>
      </c>
      <c r="Q34" s="1236"/>
      <c r="R34" s="250">
        <v>419277</v>
      </c>
      <c r="S34" s="1236"/>
      <c r="T34" s="250">
        <v>421086</v>
      </c>
      <c r="U34" s="1236"/>
      <c r="V34" s="250">
        <v>421965</v>
      </c>
      <c r="W34" s="1236"/>
      <c r="X34" s="250">
        <v>417897</v>
      </c>
      <c r="Y34" s="1236"/>
      <c r="Z34" s="250">
        <v>433070</v>
      </c>
      <c r="AA34" s="1236"/>
      <c r="AB34" s="250">
        <v>426483</v>
      </c>
      <c r="AC34" s="1236"/>
      <c r="AD34" s="250">
        <v>417936</v>
      </c>
      <c r="AE34" s="1238"/>
      <c r="AF34" s="1224"/>
    </row>
    <row r="35" spans="1:32" ht="15.75" customHeight="1">
      <c r="A35" s="1224"/>
      <c r="B35" s="1236"/>
      <c r="C35" s="1835"/>
      <c r="D35" s="1836" t="s">
        <v>283</v>
      </c>
      <c r="E35" s="1242"/>
      <c r="F35" s="228">
        <v>243054</v>
      </c>
      <c r="G35" s="1236"/>
      <c r="H35" s="228">
        <v>243190</v>
      </c>
      <c r="I35" s="1236"/>
      <c r="J35" s="228">
        <v>240175</v>
      </c>
      <c r="K35" s="1236"/>
      <c r="L35" s="228">
        <v>242278</v>
      </c>
      <c r="M35" s="1236"/>
      <c r="N35" s="250">
        <v>249782</v>
      </c>
      <c r="O35" s="1236"/>
      <c r="P35" s="250">
        <v>259662</v>
      </c>
      <c r="Q35" s="1236"/>
      <c r="R35" s="250">
        <v>264280</v>
      </c>
      <c r="S35" s="1236"/>
      <c r="T35" s="250">
        <v>273914</v>
      </c>
      <c r="U35" s="1236"/>
      <c r="V35" s="250">
        <v>275824</v>
      </c>
      <c r="W35" s="1236"/>
      <c r="X35" s="250">
        <v>292755</v>
      </c>
      <c r="Y35" s="1236"/>
      <c r="Z35" s="250">
        <v>306992</v>
      </c>
      <c r="AA35" s="1236"/>
      <c r="AB35" s="250">
        <v>313128</v>
      </c>
      <c r="AC35" s="1236"/>
      <c r="AD35" s="250">
        <v>316512</v>
      </c>
      <c r="AE35" s="1238"/>
      <c r="AF35" s="1224"/>
    </row>
    <row r="36" spans="1:32" ht="8.25" customHeight="1">
      <c r="A36" s="1224"/>
      <c r="B36" s="1236"/>
      <c r="C36" s="1835"/>
      <c r="D36" s="1838"/>
      <c r="E36" s="1839"/>
      <c r="F36" s="228"/>
      <c r="G36" s="1236"/>
      <c r="H36" s="228"/>
      <c r="I36" s="1236"/>
      <c r="J36" s="228"/>
      <c r="K36" s="1236"/>
      <c r="L36" s="228"/>
      <c r="M36" s="1236"/>
      <c r="N36" s="250"/>
      <c r="O36" s="1236"/>
      <c r="P36" s="250"/>
      <c r="Q36" s="1236"/>
      <c r="R36" s="250"/>
      <c r="S36" s="1236"/>
      <c r="T36" s="250"/>
      <c r="U36" s="1236"/>
      <c r="V36" s="250"/>
      <c r="W36" s="1236"/>
      <c r="X36" s="250"/>
      <c r="Y36" s="1236"/>
      <c r="Z36" s="250"/>
      <c r="AA36" s="1236"/>
      <c r="AB36" s="250"/>
      <c r="AC36" s="1236"/>
      <c r="AD36" s="250"/>
      <c r="AE36" s="1238"/>
      <c r="AF36" s="1224"/>
    </row>
    <row r="37" spans="1:32" ht="15.75" customHeight="1">
      <c r="A37" s="1224"/>
      <c r="B37" s="1236"/>
      <c r="C37" s="1835"/>
      <c r="D37" s="1836" t="s">
        <v>284</v>
      </c>
      <c r="E37" s="1242"/>
      <c r="F37" s="228">
        <v>34118</v>
      </c>
      <c r="G37" s="1236"/>
      <c r="H37" s="228">
        <v>33606</v>
      </c>
      <c r="I37" s="1236"/>
      <c r="J37" s="228">
        <v>33134</v>
      </c>
      <c r="K37" s="1236"/>
      <c r="L37" s="228">
        <v>32972</v>
      </c>
      <c r="M37" s="1236"/>
      <c r="N37" s="250">
        <v>33316</v>
      </c>
      <c r="O37" s="1236"/>
      <c r="P37" s="250">
        <v>33447</v>
      </c>
      <c r="Q37" s="1236"/>
      <c r="R37" s="250">
        <v>33412</v>
      </c>
      <c r="S37" s="1236"/>
      <c r="T37" s="250">
        <v>34186</v>
      </c>
      <c r="U37" s="1236"/>
      <c r="V37" s="250">
        <v>35401</v>
      </c>
      <c r="W37" s="1236"/>
      <c r="X37" s="250">
        <v>35945</v>
      </c>
      <c r="Y37" s="1236"/>
      <c r="Z37" s="250">
        <v>37249</v>
      </c>
      <c r="AA37" s="1236"/>
      <c r="AB37" s="250">
        <v>38648</v>
      </c>
      <c r="AC37" s="1236"/>
      <c r="AD37" s="250">
        <v>39874</v>
      </c>
      <c r="AE37" s="1238"/>
      <c r="AF37" s="1224"/>
    </row>
    <row r="38" spans="1:32" ht="15.75" customHeight="1">
      <c r="A38" s="1224"/>
      <c r="B38" s="1236"/>
      <c r="C38" s="1835"/>
      <c r="D38" s="1836" t="s">
        <v>285</v>
      </c>
      <c r="E38" s="1242"/>
      <c r="F38" s="228">
        <v>152612</v>
      </c>
      <c r="G38" s="1236"/>
      <c r="H38" s="228">
        <v>149066</v>
      </c>
      <c r="I38" s="1236"/>
      <c r="J38" s="228">
        <v>144955</v>
      </c>
      <c r="K38" s="1236"/>
      <c r="L38" s="228">
        <v>145516</v>
      </c>
      <c r="M38" s="1236"/>
      <c r="N38" s="250">
        <v>147342</v>
      </c>
      <c r="O38" s="1236"/>
      <c r="P38" s="250">
        <v>148577</v>
      </c>
      <c r="Q38" s="1236"/>
      <c r="R38" s="250">
        <v>147197</v>
      </c>
      <c r="S38" s="1236"/>
      <c r="T38" s="250">
        <v>149588</v>
      </c>
      <c r="U38" s="1236"/>
      <c r="V38" s="250">
        <v>150647</v>
      </c>
      <c r="W38" s="1236"/>
      <c r="X38" s="250">
        <v>154750</v>
      </c>
      <c r="Y38" s="1236"/>
      <c r="Z38" s="250">
        <v>158314</v>
      </c>
      <c r="AA38" s="1236"/>
      <c r="AB38" s="250">
        <v>160409</v>
      </c>
      <c r="AC38" s="1236"/>
      <c r="AD38" s="250">
        <v>161538</v>
      </c>
      <c r="AE38" s="1238"/>
      <c r="AF38" s="1224"/>
    </row>
    <row r="39" spans="1:32" ht="15.75" customHeight="1">
      <c r="A39" s="1224"/>
      <c r="B39" s="1236"/>
      <c r="C39" s="1835"/>
      <c r="D39" s="1836" t="s">
        <v>286</v>
      </c>
      <c r="E39" s="1242"/>
      <c r="F39" s="228">
        <v>115380</v>
      </c>
      <c r="G39" s="1236"/>
      <c r="H39" s="228">
        <v>113865</v>
      </c>
      <c r="I39" s="1236"/>
      <c r="J39" s="228">
        <v>111764</v>
      </c>
      <c r="K39" s="1236"/>
      <c r="L39" s="228">
        <v>112631</v>
      </c>
      <c r="M39" s="1236"/>
      <c r="N39" s="250">
        <v>112774</v>
      </c>
      <c r="O39" s="1236"/>
      <c r="P39" s="250">
        <v>114003</v>
      </c>
      <c r="Q39" s="1236"/>
      <c r="R39" s="250">
        <v>112340</v>
      </c>
      <c r="S39" s="1236"/>
      <c r="T39" s="250">
        <v>114862</v>
      </c>
      <c r="U39" s="1236"/>
      <c r="V39" s="250">
        <v>115590</v>
      </c>
      <c r="W39" s="1236"/>
      <c r="X39" s="250">
        <v>118483</v>
      </c>
      <c r="Y39" s="1236"/>
      <c r="Z39" s="250">
        <v>123161</v>
      </c>
      <c r="AA39" s="1236"/>
      <c r="AB39" s="250">
        <v>123339</v>
      </c>
      <c r="AC39" s="1236"/>
      <c r="AD39" s="250">
        <v>122920</v>
      </c>
      <c r="AE39" s="1238"/>
      <c r="AF39" s="1224"/>
    </row>
    <row r="40" spans="1:32" ht="15.75" customHeight="1">
      <c r="A40" s="1224"/>
      <c r="B40" s="1236"/>
      <c r="C40" s="1835"/>
      <c r="D40" s="1836" t="s">
        <v>287</v>
      </c>
      <c r="E40" s="1242"/>
      <c r="F40" s="228">
        <v>145836</v>
      </c>
      <c r="G40" s="1236"/>
      <c r="H40" s="228">
        <v>146625</v>
      </c>
      <c r="I40" s="1236"/>
      <c r="J40" s="228">
        <v>142478</v>
      </c>
      <c r="K40" s="1236"/>
      <c r="L40" s="228">
        <v>142720</v>
      </c>
      <c r="M40" s="1236"/>
      <c r="N40" s="250">
        <v>142744</v>
      </c>
      <c r="O40" s="1236"/>
      <c r="P40" s="250">
        <v>144416</v>
      </c>
      <c r="Q40" s="1236"/>
      <c r="R40" s="250">
        <v>143909</v>
      </c>
      <c r="S40" s="1236"/>
      <c r="T40" s="250">
        <v>146333</v>
      </c>
      <c r="U40" s="1236"/>
      <c r="V40" s="250">
        <v>146276</v>
      </c>
      <c r="W40" s="1236"/>
      <c r="X40" s="250">
        <v>148308</v>
      </c>
      <c r="Y40" s="1236"/>
      <c r="Z40" s="250">
        <v>155361</v>
      </c>
      <c r="AA40" s="1236"/>
      <c r="AB40" s="250">
        <v>154289</v>
      </c>
      <c r="AC40" s="1236"/>
      <c r="AD40" s="250">
        <v>152833</v>
      </c>
      <c r="AE40" s="1238"/>
      <c r="AF40" s="1224"/>
    </row>
    <row r="41" spans="1:32" ht="15.75" customHeight="1">
      <c r="A41" s="1224"/>
      <c r="B41" s="1236"/>
      <c r="C41" s="1835"/>
      <c r="D41" s="1836" t="s">
        <v>288</v>
      </c>
      <c r="E41" s="1242"/>
      <c r="F41" s="228">
        <v>146476</v>
      </c>
      <c r="G41" s="1236"/>
      <c r="H41" s="228">
        <v>146140</v>
      </c>
      <c r="I41" s="1236"/>
      <c r="J41" s="228">
        <v>143416</v>
      </c>
      <c r="K41" s="1236"/>
      <c r="L41" s="228">
        <v>143956</v>
      </c>
      <c r="M41" s="1236"/>
      <c r="N41" s="250">
        <v>144750</v>
      </c>
      <c r="O41" s="1236"/>
      <c r="P41" s="250">
        <v>149481</v>
      </c>
      <c r="Q41" s="1236"/>
      <c r="R41" s="250">
        <v>153269</v>
      </c>
      <c r="S41" s="1236"/>
      <c r="T41" s="250">
        <v>159322</v>
      </c>
      <c r="U41" s="1236"/>
      <c r="V41" s="250">
        <v>160760</v>
      </c>
      <c r="W41" s="1236"/>
      <c r="X41" s="250">
        <v>164425</v>
      </c>
      <c r="Y41" s="1236"/>
      <c r="Z41" s="250">
        <v>173603</v>
      </c>
      <c r="AA41" s="1236"/>
      <c r="AB41" s="250">
        <v>172063</v>
      </c>
      <c r="AC41" s="1236"/>
      <c r="AD41" s="250">
        <v>168907</v>
      </c>
      <c r="AE41" s="1238"/>
      <c r="AF41" s="1224"/>
    </row>
    <row r="42" spans="1:32" ht="15.75" customHeight="1">
      <c r="A42" s="1224"/>
      <c r="B42" s="1236"/>
      <c r="C42" s="1835"/>
      <c r="D42" s="1836" t="s">
        <v>289</v>
      </c>
      <c r="E42" s="1242"/>
      <c r="F42" s="228">
        <v>66981</v>
      </c>
      <c r="G42" s="1236"/>
      <c r="H42" s="228">
        <v>66596</v>
      </c>
      <c r="I42" s="1236"/>
      <c r="J42" s="228">
        <v>65475</v>
      </c>
      <c r="K42" s="1236"/>
      <c r="L42" s="228">
        <v>68160</v>
      </c>
      <c r="M42" s="1236"/>
      <c r="N42" s="250">
        <v>74416</v>
      </c>
      <c r="O42" s="1236"/>
      <c r="P42" s="250">
        <v>83497</v>
      </c>
      <c r="Q42" s="1236"/>
      <c r="R42" s="250">
        <v>93430</v>
      </c>
      <c r="S42" s="1236"/>
      <c r="T42" s="250">
        <v>90709</v>
      </c>
      <c r="U42" s="1236"/>
      <c r="V42" s="250">
        <v>89115</v>
      </c>
      <c r="W42" s="1236"/>
      <c r="X42" s="250">
        <v>88741</v>
      </c>
      <c r="Y42" s="1236"/>
      <c r="Z42" s="250">
        <v>92374</v>
      </c>
      <c r="AA42" s="1236"/>
      <c r="AB42" s="250">
        <v>90863</v>
      </c>
      <c r="AC42" s="1236"/>
      <c r="AD42" s="250">
        <v>88376</v>
      </c>
      <c r="AE42" s="1238"/>
      <c r="AF42" s="1224"/>
    </row>
    <row r="43" spans="1:32" ht="8.25" customHeight="1">
      <c r="A43" s="1224"/>
      <c r="B43" s="1236"/>
      <c r="C43" s="1835"/>
      <c r="D43" s="1842"/>
      <c r="E43" s="1242"/>
      <c r="F43" s="228"/>
      <c r="G43" s="1236"/>
      <c r="H43" s="228"/>
      <c r="I43" s="1236"/>
      <c r="J43" s="228"/>
      <c r="K43" s="1236"/>
      <c r="L43" s="228"/>
      <c r="M43" s="1236"/>
      <c r="N43" s="250"/>
      <c r="O43" s="1236"/>
      <c r="P43" s="250"/>
      <c r="Q43" s="1236"/>
      <c r="R43" s="250"/>
      <c r="S43" s="1236"/>
      <c r="T43" s="250"/>
      <c r="U43" s="1236"/>
      <c r="V43" s="250"/>
      <c r="W43" s="1236"/>
      <c r="X43" s="250"/>
      <c r="Y43" s="1236"/>
      <c r="Z43" s="250"/>
      <c r="AA43" s="1236"/>
      <c r="AB43" s="250"/>
      <c r="AC43" s="1236"/>
      <c r="AD43" s="250"/>
      <c r="AE43" s="1238"/>
      <c r="AF43" s="1224"/>
    </row>
    <row r="44" spans="1:32" ht="15.75" customHeight="1">
      <c r="A44" s="1224"/>
      <c r="B44" s="1236"/>
      <c r="C44" s="1835"/>
      <c r="D44" s="1836" t="s">
        <v>237</v>
      </c>
      <c r="E44" s="1242"/>
      <c r="F44" s="228">
        <v>274137</v>
      </c>
      <c r="G44" s="1236"/>
      <c r="H44" s="228">
        <v>273047</v>
      </c>
      <c r="I44" s="1236"/>
      <c r="J44" s="228">
        <v>269917</v>
      </c>
      <c r="K44" s="1236"/>
      <c r="L44" s="228">
        <v>273863</v>
      </c>
      <c r="M44" s="1236"/>
      <c r="N44" s="250">
        <v>279012</v>
      </c>
      <c r="O44" s="1236"/>
      <c r="P44" s="250">
        <v>288435</v>
      </c>
      <c r="Q44" s="1236"/>
      <c r="R44" s="250">
        <v>290737</v>
      </c>
      <c r="S44" s="1236"/>
      <c r="T44" s="250">
        <v>292804</v>
      </c>
      <c r="U44" s="1236"/>
      <c r="V44" s="250">
        <v>292051</v>
      </c>
      <c r="W44" s="1236"/>
      <c r="X44" s="250">
        <v>295598</v>
      </c>
      <c r="Y44" s="1236"/>
      <c r="Z44" s="250">
        <v>304100</v>
      </c>
      <c r="AA44" s="1236"/>
      <c r="AB44" s="250">
        <v>302592</v>
      </c>
      <c r="AC44" s="1236"/>
      <c r="AD44" s="250">
        <v>300142</v>
      </c>
      <c r="AE44" s="1238"/>
      <c r="AF44" s="1224"/>
    </row>
    <row r="45" spans="1:32" ht="15.75" customHeight="1">
      <c r="A45" s="1224"/>
      <c r="B45" s="1236"/>
      <c r="C45" s="1835"/>
      <c r="D45" s="1836" t="s">
        <v>238</v>
      </c>
      <c r="E45" s="1242"/>
      <c r="F45" s="228">
        <v>120884</v>
      </c>
      <c r="G45" s="1236"/>
      <c r="H45" s="228">
        <v>120362</v>
      </c>
      <c r="I45" s="1236"/>
      <c r="J45" s="228">
        <v>116955</v>
      </c>
      <c r="K45" s="1236"/>
      <c r="L45" s="228">
        <v>118184</v>
      </c>
      <c r="M45" s="1236"/>
      <c r="N45" s="250">
        <v>119852</v>
      </c>
      <c r="O45" s="1236"/>
      <c r="P45" s="250">
        <v>123676</v>
      </c>
      <c r="Q45" s="1236"/>
      <c r="R45" s="250">
        <v>126254</v>
      </c>
      <c r="S45" s="1236"/>
      <c r="T45" s="250">
        <v>128309</v>
      </c>
      <c r="U45" s="1236"/>
      <c r="V45" s="250">
        <v>128114</v>
      </c>
      <c r="W45" s="1236"/>
      <c r="X45" s="250">
        <v>132203</v>
      </c>
      <c r="Y45" s="1236"/>
      <c r="Z45" s="250">
        <v>137092</v>
      </c>
      <c r="AA45" s="1236"/>
      <c r="AB45" s="250">
        <v>135708</v>
      </c>
      <c r="AC45" s="1236"/>
      <c r="AD45" s="250">
        <v>134997</v>
      </c>
      <c r="AE45" s="1238"/>
      <c r="AF45" s="1224"/>
    </row>
    <row r="46" spans="1:32" ht="15.75" customHeight="1">
      <c r="A46" s="1224"/>
      <c r="B46" s="1236"/>
      <c r="C46" s="1835"/>
      <c r="D46" s="1836" t="s">
        <v>68</v>
      </c>
      <c r="E46" s="1242"/>
      <c r="F46" s="228">
        <v>155660</v>
      </c>
      <c r="G46" s="1236"/>
      <c r="H46" s="228">
        <v>155146</v>
      </c>
      <c r="I46" s="1236"/>
      <c r="J46" s="228">
        <v>151797</v>
      </c>
      <c r="K46" s="1236"/>
      <c r="L46" s="228">
        <v>152560</v>
      </c>
      <c r="M46" s="1236"/>
      <c r="N46" s="250">
        <v>154468</v>
      </c>
      <c r="O46" s="1236"/>
      <c r="P46" s="250">
        <v>157709</v>
      </c>
      <c r="Q46" s="1236"/>
      <c r="R46" s="250">
        <v>160678</v>
      </c>
      <c r="S46" s="1236"/>
      <c r="T46" s="250">
        <v>162615</v>
      </c>
      <c r="U46" s="1236"/>
      <c r="V46" s="250">
        <v>161806</v>
      </c>
      <c r="W46" s="1236"/>
      <c r="X46" s="250">
        <v>164650</v>
      </c>
      <c r="Y46" s="1236"/>
      <c r="Z46" s="250">
        <v>173880</v>
      </c>
      <c r="AA46" s="1236"/>
      <c r="AB46" s="250">
        <v>175343</v>
      </c>
      <c r="AC46" s="1236"/>
      <c r="AD46" s="250">
        <v>175298</v>
      </c>
      <c r="AE46" s="1238"/>
      <c r="AF46" s="1224"/>
    </row>
    <row r="47" spans="1:32" ht="15.75" customHeight="1">
      <c r="A47" s="1224"/>
      <c r="B47" s="1236"/>
      <c r="C47" s="1835"/>
      <c r="D47" s="1836" t="s">
        <v>240</v>
      </c>
      <c r="E47" s="1242"/>
      <c r="F47" s="228">
        <v>44497</v>
      </c>
      <c r="G47" s="1236"/>
      <c r="H47" s="228">
        <v>43319</v>
      </c>
      <c r="I47" s="1236"/>
      <c r="J47" s="228">
        <v>41555</v>
      </c>
      <c r="K47" s="1236"/>
      <c r="L47" s="228">
        <v>41842</v>
      </c>
      <c r="M47" s="1236"/>
      <c r="N47" s="250">
        <v>43377</v>
      </c>
      <c r="O47" s="1236"/>
      <c r="P47" s="250">
        <v>44924</v>
      </c>
      <c r="Q47" s="1236"/>
      <c r="R47" s="250">
        <v>45497</v>
      </c>
      <c r="S47" s="1236"/>
      <c r="T47" s="250">
        <v>46863</v>
      </c>
      <c r="U47" s="1236"/>
      <c r="V47" s="250">
        <v>46611</v>
      </c>
      <c r="W47" s="1236"/>
      <c r="X47" s="250">
        <v>47375</v>
      </c>
      <c r="Y47" s="1236"/>
      <c r="Z47" s="250">
        <v>50190</v>
      </c>
      <c r="AA47" s="1236"/>
      <c r="AB47" s="250">
        <v>50257</v>
      </c>
      <c r="AC47" s="1236"/>
      <c r="AD47" s="250">
        <v>50312</v>
      </c>
      <c r="AE47" s="1238"/>
      <c r="AF47" s="1224"/>
    </row>
    <row r="48" spans="1:32" ht="15.75" customHeight="1">
      <c r="A48" s="1224"/>
      <c r="B48" s="1236"/>
      <c r="C48" s="1835"/>
      <c r="D48" s="1836" t="s">
        <v>241</v>
      </c>
      <c r="E48" s="1242"/>
      <c r="F48" s="228">
        <v>33730</v>
      </c>
      <c r="G48" s="1236"/>
      <c r="H48" s="228">
        <v>31521</v>
      </c>
      <c r="I48" s="1236"/>
      <c r="J48" s="228">
        <v>29049</v>
      </c>
      <c r="K48" s="1236"/>
      <c r="L48" s="228">
        <v>27833</v>
      </c>
      <c r="M48" s="1236"/>
      <c r="N48" s="250">
        <v>26288</v>
      </c>
      <c r="O48" s="1236"/>
      <c r="P48" s="250">
        <v>26474</v>
      </c>
      <c r="Q48" s="1236"/>
      <c r="R48" s="250">
        <v>27661</v>
      </c>
      <c r="S48" s="1236"/>
      <c r="T48" s="250">
        <v>30189</v>
      </c>
      <c r="U48" s="1236"/>
      <c r="V48" s="250">
        <v>34355</v>
      </c>
      <c r="W48" s="1236"/>
      <c r="X48" s="250">
        <v>35640</v>
      </c>
      <c r="Y48" s="1236"/>
      <c r="Z48" s="250">
        <v>37768</v>
      </c>
      <c r="AA48" s="1236"/>
      <c r="AB48" s="250">
        <v>38059</v>
      </c>
      <c r="AC48" s="1236"/>
      <c r="AD48" s="250">
        <v>36148</v>
      </c>
      <c r="AE48" s="1238"/>
      <c r="AF48" s="1224"/>
    </row>
    <row r="49" spans="1:32" ht="15.75" customHeight="1">
      <c r="A49" s="1224"/>
      <c r="B49" s="1236"/>
      <c r="C49" s="1835"/>
      <c r="D49" s="1836" t="s">
        <v>167</v>
      </c>
      <c r="E49" s="1242"/>
      <c r="F49" s="228">
        <v>11035</v>
      </c>
      <c r="G49" s="1236"/>
      <c r="H49" s="228">
        <v>10927</v>
      </c>
      <c r="I49" s="1236"/>
      <c r="J49" s="228">
        <v>10443</v>
      </c>
      <c r="K49" s="1236"/>
      <c r="L49" s="228">
        <v>10232</v>
      </c>
      <c r="M49" s="1236"/>
      <c r="N49" s="250">
        <v>10003</v>
      </c>
      <c r="O49" s="1236"/>
      <c r="P49" s="250">
        <v>9882</v>
      </c>
      <c r="Q49" s="1236"/>
      <c r="R49" s="250">
        <v>9859</v>
      </c>
      <c r="S49" s="1236"/>
      <c r="T49" s="250">
        <v>10638</v>
      </c>
      <c r="U49" s="1236"/>
      <c r="V49" s="250">
        <v>11111</v>
      </c>
      <c r="W49" s="1236"/>
      <c r="X49" s="250">
        <v>11445</v>
      </c>
      <c r="Y49" s="1236"/>
      <c r="Z49" s="250">
        <v>12560</v>
      </c>
      <c r="AA49" s="1236"/>
      <c r="AB49" s="250">
        <v>12676</v>
      </c>
      <c r="AC49" s="1236"/>
      <c r="AD49" s="250">
        <v>12782</v>
      </c>
      <c r="AE49" s="1238"/>
      <c r="AF49" s="1224"/>
    </row>
    <row r="50" spans="1:32" ht="17.25" customHeight="1">
      <c r="A50" s="1224"/>
      <c r="B50" s="1236"/>
      <c r="C50" s="1835"/>
      <c r="D50" s="1836" t="s">
        <v>168</v>
      </c>
      <c r="E50" s="1242"/>
      <c r="F50" s="228">
        <v>21460</v>
      </c>
      <c r="G50" s="1236"/>
      <c r="H50" s="228">
        <v>21576</v>
      </c>
      <c r="I50" s="1236"/>
      <c r="J50" s="228">
        <v>21506</v>
      </c>
      <c r="K50" s="1236"/>
      <c r="L50" s="228">
        <v>21441</v>
      </c>
      <c r="M50" s="1236"/>
      <c r="N50" s="250">
        <v>22342</v>
      </c>
      <c r="O50" s="1236"/>
      <c r="P50" s="250">
        <v>22321</v>
      </c>
      <c r="Q50" s="1236"/>
      <c r="R50" s="250">
        <v>22871</v>
      </c>
      <c r="S50" s="1236"/>
      <c r="T50" s="250">
        <v>23582</v>
      </c>
      <c r="U50" s="1236"/>
      <c r="V50" s="250">
        <v>23741</v>
      </c>
      <c r="W50" s="1236"/>
      <c r="X50" s="250">
        <v>23741</v>
      </c>
      <c r="Y50" s="1236"/>
      <c r="Z50" s="250">
        <v>24472</v>
      </c>
      <c r="AA50" s="1236"/>
      <c r="AB50" s="250">
        <v>24976</v>
      </c>
      <c r="AC50" s="1236"/>
      <c r="AD50" s="250">
        <v>24769</v>
      </c>
      <c r="AE50" s="1238"/>
      <c r="AF50" s="1224"/>
    </row>
    <row r="51" spans="1:32" ht="6.75" customHeight="1">
      <c r="A51" s="1224"/>
      <c r="B51" s="1236"/>
      <c r="C51" s="1233"/>
      <c r="D51" s="1233"/>
      <c r="E51" s="1817"/>
      <c r="F51" s="228"/>
      <c r="G51" s="1236"/>
      <c r="H51" s="228"/>
      <c r="I51" s="1236"/>
      <c r="J51" s="228"/>
      <c r="K51" s="1236"/>
      <c r="L51" s="228"/>
      <c r="M51" s="1236"/>
      <c r="N51" s="250"/>
      <c r="O51" s="1236"/>
      <c r="P51" s="250"/>
      <c r="Q51" s="1236"/>
      <c r="R51" s="250"/>
      <c r="S51" s="1236"/>
      <c r="T51" s="250"/>
      <c r="U51" s="1236"/>
      <c r="V51" s="250"/>
      <c r="W51" s="1236"/>
      <c r="X51" s="250"/>
      <c r="Y51" s="1236"/>
      <c r="Z51" s="250"/>
      <c r="AA51" s="1236"/>
      <c r="AB51" s="250"/>
      <c r="AC51" s="1236"/>
      <c r="AD51" s="250"/>
      <c r="AE51" s="1238"/>
      <c r="AF51" s="1224"/>
    </row>
    <row r="52" spans="1:32" s="1841" customFormat="1" ht="17.25" customHeight="1">
      <c r="A52" s="1843"/>
      <c r="B52" s="1844"/>
      <c r="C52" s="1822" t="s">
        <v>481</v>
      </c>
      <c r="D52" s="1822"/>
      <c r="E52" s="1845"/>
      <c r="F52" s="998"/>
      <c r="G52" s="1834"/>
      <c r="H52" s="998"/>
      <c r="I52" s="1834"/>
      <c r="J52" s="998"/>
      <c r="K52" s="1834"/>
      <c r="L52" s="998"/>
      <c r="M52" s="1834"/>
      <c r="N52" s="999"/>
      <c r="O52" s="1834"/>
      <c r="P52" s="999"/>
      <c r="Q52" s="1834"/>
      <c r="R52" s="999"/>
      <c r="S52" s="1834"/>
      <c r="T52" s="999"/>
      <c r="U52" s="1834"/>
      <c r="V52" s="999"/>
      <c r="W52" s="1834"/>
      <c r="X52" s="999"/>
      <c r="Y52" s="1834"/>
      <c r="Z52" s="999"/>
      <c r="AA52" s="1834"/>
      <c r="AB52" s="999"/>
      <c r="AC52" s="1834"/>
      <c r="AD52" s="999"/>
      <c r="AE52" s="1846"/>
      <c r="AF52" s="1843"/>
    </row>
    <row r="53" spans="1:32" ht="15.75" customHeight="1">
      <c r="A53" s="1224"/>
      <c r="B53" s="1236"/>
      <c r="C53" s="1835"/>
      <c r="D53" s="1847" t="s">
        <v>290</v>
      </c>
      <c r="E53" s="1242"/>
      <c r="F53" s="228">
        <v>78923</v>
      </c>
      <c r="G53" s="1236"/>
      <c r="H53" s="228">
        <v>77797</v>
      </c>
      <c r="I53" s="1236"/>
      <c r="J53" s="228">
        <v>75379</v>
      </c>
      <c r="K53" s="1236"/>
      <c r="L53" s="228">
        <v>78065</v>
      </c>
      <c r="M53" s="1236"/>
      <c r="N53" s="250">
        <v>78359</v>
      </c>
      <c r="O53" s="1236"/>
      <c r="P53" s="250">
        <v>80271</v>
      </c>
      <c r="Q53" s="1236"/>
      <c r="R53" s="250">
        <v>79441</v>
      </c>
      <c r="S53" s="1236"/>
      <c r="T53" s="250">
        <v>81797</v>
      </c>
      <c r="U53" s="1236"/>
      <c r="V53" s="250">
        <v>83594</v>
      </c>
      <c r="W53" s="1236"/>
      <c r="X53" s="250">
        <v>84810</v>
      </c>
      <c r="Y53" s="1236"/>
      <c r="Z53" s="250">
        <v>89237</v>
      </c>
      <c r="AA53" s="1236"/>
      <c r="AB53" s="250">
        <v>89263</v>
      </c>
      <c r="AC53" s="1236"/>
      <c r="AD53" s="250">
        <v>88789</v>
      </c>
      <c r="AE53" s="1238"/>
      <c r="AF53" s="1224"/>
    </row>
    <row r="54" spans="1:32" s="1841" customFormat="1" ht="15.75" customHeight="1">
      <c r="A54" s="1843"/>
      <c r="B54" s="1844"/>
      <c r="C54" s="1848"/>
      <c r="D54" s="1847" t="s">
        <v>291</v>
      </c>
      <c r="E54" s="1242"/>
      <c r="F54" s="228">
        <v>73376</v>
      </c>
      <c r="G54" s="1236"/>
      <c r="H54" s="228">
        <v>72887</v>
      </c>
      <c r="I54" s="1236"/>
      <c r="J54" s="228">
        <v>71218</v>
      </c>
      <c r="K54" s="1236"/>
      <c r="L54" s="230">
        <v>71045</v>
      </c>
      <c r="M54" s="1236"/>
      <c r="N54" s="291">
        <v>70771</v>
      </c>
      <c r="O54" s="1236"/>
      <c r="P54" s="291">
        <v>71319</v>
      </c>
      <c r="Q54" s="1236"/>
      <c r="R54" s="291">
        <v>71059</v>
      </c>
      <c r="S54" s="1236"/>
      <c r="T54" s="250">
        <v>73127</v>
      </c>
      <c r="U54" s="1236"/>
      <c r="V54" s="250">
        <v>74665</v>
      </c>
      <c r="W54" s="1236"/>
      <c r="X54" s="250">
        <v>75058</v>
      </c>
      <c r="Y54" s="1236"/>
      <c r="Z54" s="250">
        <v>77888</v>
      </c>
      <c r="AA54" s="1236"/>
      <c r="AB54" s="250">
        <v>79020</v>
      </c>
      <c r="AC54" s="1236"/>
      <c r="AD54" s="250">
        <v>80132</v>
      </c>
      <c r="AE54" s="1846"/>
      <c r="AF54" s="1843"/>
    </row>
    <row r="55" spans="1:32" ht="15.75" customHeight="1">
      <c r="A55" s="1224"/>
      <c r="B55" s="1240"/>
      <c r="C55" s="1835"/>
      <c r="D55" s="1847" t="s">
        <v>293</v>
      </c>
      <c r="E55" s="1242"/>
      <c r="F55" s="228">
        <v>59470</v>
      </c>
      <c r="G55" s="1236"/>
      <c r="H55" s="228">
        <v>59268</v>
      </c>
      <c r="I55" s="1236"/>
      <c r="J55" s="228">
        <v>58847</v>
      </c>
      <c r="K55" s="1236"/>
      <c r="L55" s="228">
        <v>59053</v>
      </c>
      <c r="M55" s="1236"/>
      <c r="N55" s="250">
        <v>59444</v>
      </c>
      <c r="O55" s="1236"/>
      <c r="P55" s="250">
        <v>60408</v>
      </c>
      <c r="Q55" s="1236"/>
      <c r="R55" s="250">
        <v>60466</v>
      </c>
      <c r="S55" s="1236"/>
      <c r="T55" s="250">
        <v>61885</v>
      </c>
      <c r="U55" s="1236"/>
      <c r="V55" s="250">
        <v>62741</v>
      </c>
      <c r="W55" s="1236"/>
      <c r="X55" s="250">
        <v>65568</v>
      </c>
      <c r="Y55" s="1236"/>
      <c r="Z55" s="250">
        <v>68689</v>
      </c>
      <c r="AA55" s="1236"/>
      <c r="AB55" s="250">
        <v>69258</v>
      </c>
      <c r="AC55" s="1236"/>
      <c r="AD55" s="250">
        <v>68959</v>
      </c>
      <c r="AE55" s="1238"/>
      <c r="AF55" s="1224"/>
    </row>
    <row r="56" spans="1:32" ht="15.75" customHeight="1">
      <c r="A56" s="1224"/>
      <c r="B56" s="1236"/>
      <c r="C56" s="1835"/>
      <c r="D56" s="1847" t="s">
        <v>292</v>
      </c>
      <c r="E56" s="1242"/>
      <c r="F56" s="228">
        <v>64826</v>
      </c>
      <c r="G56" s="1236"/>
      <c r="H56" s="228">
        <v>64279</v>
      </c>
      <c r="I56" s="1236"/>
      <c r="J56" s="228">
        <v>62748</v>
      </c>
      <c r="K56" s="1236"/>
      <c r="L56" s="228">
        <v>62519</v>
      </c>
      <c r="M56" s="1236"/>
      <c r="N56" s="250">
        <v>62852</v>
      </c>
      <c r="O56" s="1236"/>
      <c r="P56" s="250">
        <v>64230</v>
      </c>
      <c r="Q56" s="1236"/>
      <c r="R56" s="250">
        <v>64703</v>
      </c>
      <c r="S56" s="1236"/>
      <c r="T56" s="250">
        <v>66000</v>
      </c>
      <c r="U56" s="1236"/>
      <c r="V56" s="250">
        <v>65746</v>
      </c>
      <c r="W56" s="1236"/>
      <c r="X56" s="250">
        <v>67623</v>
      </c>
      <c r="Y56" s="1236"/>
      <c r="Z56" s="250">
        <v>70737</v>
      </c>
      <c r="AA56" s="1236"/>
      <c r="AB56" s="250">
        <v>69811</v>
      </c>
      <c r="AC56" s="1236"/>
      <c r="AD56" s="250">
        <v>68453</v>
      </c>
      <c r="AE56" s="1238"/>
      <c r="AF56" s="1224"/>
    </row>
    <row r="57" spans="1:32" ht="15.75" customHeight="1">
      <c r="A57" s="1224"/>
      <c r="B57" s="1236"/>
      <c r="C57" s="1835"/>
      <c r="D57" s="1847" t="s">
        <v>707</v>
      </c>
      <c r="E57" s="1242"/>
      <c r="F57" s="228">
        <v>55414</v>
      </c>
      <c r="G57" s="1236"/>
      <c r="H57" s="228">
        <v>55535</v>
      </c>
      <c r="I57" s="1236"/>
      <c r="J57" s="228">
        <v>54860</v>
      </c>
      <c r="K57" s="1236"/>
      <c r="L57" s="228">
        <v>54770</v>
      </c>
      <c r="M57" s="1236"/>
      <c r="N57" s="250">
        <v>54813</v>
      </c>
      <c r="O57" s="1236"/>
      <c r="P57" s="250">
        <v>54680</v>
      </c>
      <c r="Q57" s="1236"/>
      <c r="R57" s="250">
        <v>54510</v>
      </c>
      <c r="S57" s="1236"/>
      <c r="T57" s="250">
        <v>55244</v>
      </c>
      <c r="U57" s="1236"/>
      <c r="V57" s="250">
        <v>55408</v>
      </c>
      <c r="W57" s="1236"/>
      <c r="X57" s="250">
        <v>56656</v>
      </c>
      <c r="Y57" s="1236"/>
      <c r="Z57" s="250">
        <v>58431</v>
      </c>
      <c r="AA57" s="1236"/>
      <c r="AB57" s="250">
        <v>58599</v>
      </c>
      <c r="AC57" s="1236"/>
      <c r="AD57" s="250">
        <v>59065</v>
      </c>
      <c r="AE57" s="1238"/>
      <c r="AF57" s="1224"/>
    </row>
    <row r="58" spans="1:32" ht="15.75" hidden="1" customHeight="1">
      <c r="A58" s="1224"/>
      <c r="B58" s="1236"/>
      <c r="C58" s="1835"/>
      <c r="D58" s="1847" t="s">
        <v>294</v>
      </c>
      <c r="E58" s="1242"/>
      <c r="F58" s="228">
        <v>45174</v>
      </c>
      <c r="G58" s="1236"/>
      <c r="H58" s="228">
        <v>46373</v>
      </c>
      <c r="I58" s="1236"/>
      <c r="J58" s="228">
        <v>46019</v>
      </c>
      <c r="K58" s="1236"/>
      <c r="L58" s="228">
        <v>44912</v>
      </c>
      <c r="M58" s="1236"/>
      <c r="N58" s="250">
        <v>44039</v>
      </c>
      <c r="O58" s="1236"/>
      <c r="P58" s="250">
        <v>44569</v>
      </c>
      <c r="Q58" s="1236"/>
      <c r="R58" s="250">
        <v>45205</v>
      </c>
      <c r="S58" s="1236"/>
      <c r="T58" s="250">
        <v>46280</v>
      </c>
      <c r="U58" s="1236"/>
      <c r="V58" s="250">
        <v>45642</v>
      </c>
      <c r="W58" s="1236"/>
      <c r="X58" s="250">
        <v>45504</v>
      </c>
      <c r="Y58" s="1236"/>
      <c r="Z58" s="250">
        <v>48245</v>
      </c>
      <c r="AA58" s="1236"/>
      <c r="AB58" s="250">
        <v>48397</v>
      </c>
      <c r="AC58" s="1236"/>
      <c r="AD58" s="250">
        <v>47820</v>
      </c>
      <c r="AE58" s="1238"/>
      <c r="AF58" s="1224"/>
    </row>
    <row r="59" spans="1:32" ht="15" hidden="1" customHeight="1">
      <c r="A59" s="1224"/>
      <c r="B59" s="1236"/>
      <c r="C59" s="1835"/>
      <c r="D59" s="1842" t="s">
        <v>295</v>
      </c>
      <c r="E59" s="1242"/>
      <c r="F59" s="228">
        <v>33205</v>
      </c>
      <c r="G59" s="1849"/>
      <c r="H59" s="228">
        <v>34020</v>
      </c>
      <c r="I59" s="1849"/>
      <c r="J59" s="228">
        <v>33834</v>
      </c>
      <c r="K59" s="1849"/>
      <c r="L59" s="228">
        <v>33066</v>
      </c>
      <c r="M59" s="1849"/>
      <c r="N59" s="250">
        <v>33145</v>
      </c>
      <c r="O59" s="1849"/>
      <c r="P59" s="250">
        <v>34381</v>
      </c>
      <c r="Q59" s="1849"/>
      <c r="R59" s="250">
        <v>34103</v>
      </c>
      <c r="S59" s="1849"/>
      <c r="T59" s="250">
        <v>33985</v>
      </c>
      <c r="U59" s="1849"/>
      <c r="V59" s="250">
        <v>33407</v>
      </c>
      <c r="W59" s="1849"/>
      <c r="X59" s="250">
        <v>34093</v>
      </c>
      <c r="Y59" s="1849"/>
      <c r="Z59" s="250">
        <v>34419</v>
      </c>
      <c r="AA59" s="1849"/>
      <c r="AB59" s="250">
        <v>34256</v>
      </c>
      <c r="AC59" s="1849"/>
      <c r="AD59" s="250">
        <v>34145</v>
      </c>
      <c r="AE59" s="1238"/>
      <c r="AF59" s="1224"/>
    </row>
    <row r="60" spans="1:32" ht="12.75" hidden="1" customHeight="1">
      <c r="A60" s="1224"/>
      <c r="B60" s="1236"/>
      <c r="C60" s="1835"/>
      <c r="D60" s="1836" t="s">
        <v>621</v>
      </c>
      <c r="E60" s="1242"/>
      <c r="F60" s="228">
        <v>17093</v>
      </c>
      <c r="G60" s="1849"/>
      <c r="H60" s="228">
        <v>17204</v>
      </c>
      <c r="I60" s="1849"/>
      <c r="J60" s="228">
        <v>16776</v>
      </c>
      <c r="K60" s="1849"/>
      <c r="L60" s="228">
        <v>16179</v>
      </c>
      <c r="M60" s="1849"/>
      <c r="N60" s="250">
        <v>16621</v>
      </c>
      <c r="O60" s="1849"/>
      <c r="P60" s="250">
        <v>16671</v>
      </c>
      <c r="Q60" s="1849"/>
      <c r="R60" s="250">
        <v>16675</v>
      </c>
      <c r="S60" s="1849"/>
      <c r="T60" s="250">
        <v>16686</v>
      </c>
      <c r="U60" s="1849"/>
      <c r="V60" s="250">
        <v>16431</v>
      </c>
      <c r="W60" s="1849"/>
      <c r="X60" s="250">
        <v>17296</v>
      </c>
      <c r="Y60" s="1849"/>
      <c r="Z60" s="250">
        <v>18153</v>
      </c>
      <c r="AA60" s="1849"/>
      <c r="AB60" s="250">
        <v>16862</v>
      </c>
      <c r="AC60" s="1849"/>
      <c r="AD60" s="250">
        <v>16562</v>
      </c>
      <c r="AE60" s="1238"/>
      <c r="AF60" s="1224"/>
    </row>
    <row r="61" spans="1:32" ht="1.5" customHeight="1">
      <c r="A61" s="1224"/>
      <c r="B61" s="1236"/>
      <c r="C61" s="149"/>
      <c r="D61" s="1817"/>
      <c r="E61" s="1242"/>
      <c r="F61" s="228"/>
      <c r="G61" s="1849"/>
      <c r="H61" s="228"/>
      <c r="I61" s="1849"/>
      <c r="J61" s="228"/>
      <c r="K61" s="1849"/>
      <c r="L61" s="228"/>
      <c r="M61" s="1849"/>
      <c r="N61" s="228"/>
      <c r="O61" s="1849"/>
      <c r="P61" s="228"/>
      <c r="Q61" s="1849"/>
      <c r="R61" s="228"/>
      <c r="S61" s="1849"/>
      <c r="T61" s="228"/>
      <c r="U61" s="1849"/>
      <c r="V61" s="228"/>
      <c r="W61" s="1849"/>
      <c r="X61" s="228"/>
      <c r="Y61" s="1849"/>
      <c r="Z61" s="228"/>
      <c r="AA61" s="1849"/>
      <c r="AB61" s="228"/>
      <c r="AC61" s="1849"/>
      <c r="AD61" s="228"/>
      <c r="AE61" s="1238"/>
      <c r="AF61" s="1224"/>
    </row>
    <row r="62" spans="1:32" s="1241" customFormat="1" ht="21.75" customHeight="1">
      <c r="A62" s="1239"/>
      <c r="B62" s="1240"/>
      <c r="C62" s="1438" t="s">
        <v>337</v>
      </c>
      <c r="D62" s="1439"/>
      <c r="E62" s="1439"/>
      <c r="F62" s="1439"/>
      <c r="G62" s="1439"/>
      <c r="H62" s="1439"/>
      <c r="I62" s="1439"/>
      <c r="J62" s="1439"/>
      <c r="K62" s="1439"/>
      <c r="L62" s="1439"/>
      <c r="M62" s="1439"/>
      <c r="N62" s="1439"/>
      <c r="O62" s="1439"/>
      <c r="P62" s="1439"/>
      <c r="Q62" s="1439"/>
      <c r="R62" s="1439"/>
      <c r="S62" s="1439"/>
      <c r="T62" s="1439"/>
      <c r="U62" s="1439"/>
      <c r="V62" s="1439"/>
      <c r="W62" s="1439"/>
      <c r="X62" s="1439"/>
      <c r="Y62" s="1439"/>
      <c r="Z62" s="1439"/>
      <c r="AA62" s="1439"/>
      <c r="AB62" s="1439"/>
      <c r="AC62" s="1439"/>
      <c r="AD62" s="1439"/>
      <c r="AE62" s="1277"/>
      <c r="AF62" s="1239"/>
    </row>
    <row r="63" spans="1:32" s="1241" customFormat="1" ht="13.5" customHeight="1">
      <c r="A63" s="1239"/>
      <c r="B63" s="1240"/>
      <c r="C63" s="1288" t="s">
        <v>274</v>
      </c>
      <c r="D63" s="1850"/>
      <c r="E63" s="1850"/>
      <c r="F63" s="1851"/>
      <c r="G63" s="1850"/>
      <c r="H63" s="1240"/>
      <c r="I63" s="1850"/>
      <c r="J63" s="1851"/>
      <c r="K63" s="1850"/>
      <c r="L63" s="1850"/>
      <c r="M63" s="1850"/>
      <c r="N63" s="1851"/>
      <c r="O63" s="1850"/>
      <c r="P63" s="1852" t="s">
        <v>275</v>
      </c>
      <c r="Q63" s="1850"/>
      <c r="R63" s="1851"/>
      <c r="S63" s="1850"/>
      <c r="T63" s="1850"/>
      <c r="U63" s="1850"/>
      <c r="V63" s="1850"/>
      <c r="W63" s="1850"/>
      <c r="X63" s="1850"/>
      <c r="Y63" s="1850"/>
      <c r="Z63" s="1850"/>
      <c r="AA63" s="1850"/>
      <c r="AB63" s="1850"/>
      <c r="AC63" s="1850"/>
      <c r="AD63" s="1850"/>
      <c r="AE63" s="1277"/>
      <c r="AF63" s="1239"/>
    </row>
    <row r="64" spans="1:32" s="1241" customFormat="1" ht="10.5" customHeight="1">
      <c r="A64" s="1239"/>
      <c r="B64" s="1240"/>
      <c r="C64" s="1436" t="s">
        <v>477</v>
      </c>
      <c r="D64" s="1436"/>
      <c r="E64" s="1436"/>
      <c r="F64" s="1436"/>
      <c r="G64" s="1436"/>
      <c r="H64" s="1436"/>
      <c r="I64" s="1436"/>
      <c r="J64" s="1436"/>
      <c r="K64" s="1436"/>
      <c r="L64" s="1436"/>
      <c r="M64" s="1436"/>
      <c r="N64" s="1436"/>
      <c r="O64" s="1436"/>
      <c r="P64" s="1436"/>
      <c r="Q64" s="1436"/>
      <c r="R64" s="1436"/>
      <c r="S64" s="1436"/>
      <c r="T64" s="1436"/>
      <c r="U64" s="1436"/>
      <c r="V64" s="1436"/>
      <c r="W64" s="1436"/>
      <c r="X64" s="1436"/>
      <c r="Y64" s="1436"/>
      <c r="Z64" s="1436"/>
      <c r="AA64" s="1436"/>
      <c r="AB64" s="1436"/>
      <c r="AC64" s="1436"/>
      <c r="AD64" s="1436"/>
      <c r="AE64" s="1277"/>
      <c r="AF64" s="1239"/>
    </row>
    <row r="65" spans="1:32">
      <c r="A65" s="1224"/>
      <c r="B65" s="1236"/>
      <c r="C65" s="1236"/>
      <c r="D65" s="1236"/>
      <c r="E65" s="1236"/>
      <c r="F65" s="1236"/>
      <c r="G65" s="1236"/>
      <c r="H65" s="1236"/>
      <c r="I65" s="1236"/>
      <c r="J65" s="1236"/>
      <c r="K65" s="1236"/>
      <c r="L65" s="1849"/>
      <c r="M65" s="1849"/>
      <c r="N65" s="1849"/>
      <c r="O65" s="1849"/>
      <c r="P65" s="1849"/>
      <c r="Q65" s="1849"/>
      <c r="R65" s="1849"/>
      <c r="S65" s="1236"/>
      <c r="T65" s="1853"/>
      <c r="U65" s="1854"/>
      <c r="V65" s="1236"/>
      <c r="W65" s="1236"/>
      <c r="X65" s="1855" t="s">
        <v>542</v>
      </c>
      <c r="Y65" s="1855"/>
      <c r="Z65" s="1855"/>
      <c r="AA65" s="1855"/>
      <c r="AB65" s="1855"/>
      <c r="AC65" s="1855"/>
      <c r="AD65" s="1855"/>
      <c r="AE65" s="1856">
        <v>11</v>
      </c>
      <c r="AF65" s="1224"/>
    </row>
    <row r="66" spans="1:32">
      <c r="A66" s="1260"/>
      <c r="B66" s="1260"/>
      <c r="C66" s="1260"/>
      <c r="D66" s="1260"/>
      <c r="E66" s="1260"/>
      <c r="F66" s="1260"/>
      <c r="G66" s="1260"/>
      <c r="I66" s="1260"/>
      <c r="J66" s="1260"/>
      <c r="K66" s="1260"/>
      <c r="L66" s="1260"/>
      <c r="M66" s="1260"/>
      <c r="N66" s="1260"/>
      <c r="O66" s="1260"/>
      <c r="P66" s="1260"/>
      <c r="Q66" s="1260"/>
      <c r="R66" s="1260"/>
      <c r="S66" s="1260"/>
      <c r="T66" s="1260"/>
      <c r="U66" s="1260"/>
      <c r="V66" s="1260"/>
      <c r="W66" s="1260"/>
      <c r="X66" s="1260"/>
      <c r="Y66" s="1260"/>
      <c r="Z66" s="1260"/>
      <c r="AA66" s="1260"/>
      <c r="AB66" s="1260"/>
      <c r="AC66" s="1260"/>
      <c r="AD66" s="1260"/>
      <c r="AE66" s="1260"/>
      <c r="AF66" s="1260"/>
    </row>
    <row r="67" spans="1:32">
      <c r="A67" s="1260"/>
      <c r="B67" s="1260"/>
      <c r="C67" s="1260"/>
      <c r="D67" s="1260"/>
      <c r="E67" s="1260"/>
      <c r="F67" s="1260"/>
      <c r="G67" s="1260"/>
      <c r="I67" s="1260"/>
      <c r="J67" s="1260"/>
      <c r="K67" s="1260"/>
      <c r="L67" s="1260"/>
      <c r="M67" s="1260"/>
      <c r="N67" s="1260"/>
      <c r="O67" s="1260"/>
      <c r="P67" s="1260"/>
      <c r="Q67" s="1260"/>
      <c r="R67" s="1260"/>
      <c r="S67" s="1260"/>
      <c r="T67" s="1260"/>
      <c r="U67" s="1260"/>
      <c r="V67" s="1260"/>
      <c r="W67" s="1260"/>
      <c r="X67" s="1260"/>
      <c r="Y67" s="1260"/>
      <c r="Z67" s="1260"/>
      <c r="AA67" s="1260"/>
      <c r="AB67" s="1260"/>
      <c r="AC67" s="1260"/>
      <c r="AD67" s="1260"/>
      <c r="AE67" s="1260"/>
      <c r="AF67" s="1260"/>
    </row>
    <row r="76" spans="1:32" ht="8.25" customHeight="1"/>
    <row r="78" spans="1:32" ht="9" customHeight="1">
      <c r="AE78" s="1243"/>
    </row>
    <row r="79" spans="1:32" ht="8.25" customHeight="1">
      <c r="F79" s="1524"/>
      <c r="G79" s="1524"/>
      <c r="H79" s="1524"/>
      <c r="I79" s="1524"/>
      <c r="J79" s="1524"/>
      <c r="K79" s="1524"/>
      <c r="L79" s="1524"/>
      <c r="M79" s="1524"/>
      <c r="N79" s="1524"/>
      <c r="O79" s="1524"/>
      <c r="P79" s="1524"/>
      <c r="Q79" s="1524"/>
      <c r="R79" s="1524"/>
      <c r="S79" s="1524"/>
      <c r="T79" s="1524"/>
      <c r="U79" s="1524"/>
      <c r="V79" s="1524"/>
      <c r="W79" s="1524"/>
      <c r="X79" s="1524"/>
      <c r="Y79" s="1524"/>
      <c r="Z79" s="1524"/>
      <c r="AA79" s="1524"/>
      <c r="AB79" s="1524"/>
      <c r="AC79" s="1524"/>
      <c r="AD79" s="1524"/>
      <c r="AE79" s="1524"/>
    </row>
    <row r="80" spans="1:32" ht="9.75" customHeight="1"/>
  </sheetData>
  <mergeCells count="13">
    <mergeCell ref="F79:AE79"/>
    <mergeCell ref="C19:D19"/>
    <mergeCell ref="C52:D52"/>
    <mergeCell ref="C62:AD62"/>
    <mergeCell ref="C64:AD64"/>
    <mergeCell ref="T65:U65"/>
    <mergeCell ref="X65:AD65"/>
    <mergeCell ref="B1:L1"/>
    <mergeCell ref="C5:D6"/>
    <mergeCell ref="F6:X6"/>
    <mergeCell ref="Z6:AD6"/>
    <mergeCell ref="C9:D9"/>
    <mergeCell ref="C17:D1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vt:lpstr>
      <vt:lpstr>7emprego</vt:lpstr>
      <vt:lpstr>8desemprego</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'6populacao'!Área_de_Impressão</vt:lpstr>
      <vt:lpstr>'7emprego'!Área_de_Impressão</vt:lpstr>
      <vt:lpstr>'8desemprego'!Área_de_Impressão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2013-05-02T12:51:54Z</cp:lastPrinted>
  <dcterms:created xsi:type="dcterms:W3CDTF">2004-03-02T09:49:36Z</dcterms:created>
  <dcterms:modified xsi:type="dcterms:W3CDTF">2013-05-02T13:02:47Z</dcterms:modified>
</cp:coreProperties>
</file>